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uasca\Downloads\"/>
    </mc:Choice>
  </mc:AlternateContent>
  <bookViews>
    <workbookView xWindow="0" yWindow="0" windowWidth="18045" windowHeight="4365" firstSheet="2" activeTab="2"/>
  </bookViews>
  <sheets>
    <sheet name="Metabolitos medio" sheetId="1" r:id="rId1"/>
    <sheet name="Resumen metabolitos medio" sheetId="4" r:id="rId2"/>
    <sheet name="Tabla metabolitos medio" sheetId="5" r:id="rId3"/>
    <sheet name="Expresiones génica adipocitos  " sheetId="3" r:id="rId4"/>
    <sheet name="Viabilidad adipocitos" sheetId="8" r:id="rId5"/>
  </sheets>
  <calcPr calcId="152511"/>
</workbook>
</file>

<file path=xl/calcChain.xml><?xml version="1.0" encoding="utf-8"?>
<calcChain xmlns="http://schemas.openxmlformats.org/spreadsheetml/2006/main">
  <c r="Q223" i="5" l="1"/>
  <c r="P223" i="5"/>
  <c r="O223" i="5"/>
  <c r="N223" i="5"/>
  <c r="Q222" i="5"/>
  <c r="P222" i="5"/>
  <c r="O222" i="5"/>
  <c r="N222" i="5"/>
  <c r="Q221" i="5"/>
  <c r="P221" i="5"/>
  <c r="O221" i="5"/>
  <c r="N221" i="5"/>
  <c r="Q215" i="5"/>
  <c r="P215" i="5"/>
  <c r="O215" i="5"/>
  <c r="N215" i="5"/>
  <c r="Q214" i="5"/>
  <c r="P214" i="5"/>
  <c r="O214" i="5"/>
  <c r="N214" i="5"/>
  <c r="Q213" i="5"/>
  <c r="P213" i="5"/>
  <c r="O213" i="5"/>
  <c r="N213" i="5"/>
  <c r="Q207" i="5"/>
  <c r="P207" i="5"/>
  <c r="O207" i="5"/>
  <c r="N207" i="5"/>
  <c r="Q206" i="5"/>
  <c r="P206" i="5"/>
  <c r="O206" i="5"/>
  <c r="N206" i="5"/>
  <c r="Q205" i="5"/>
  <c r="P205" i="5"/>
  <c r="O205" i="5"/>
  <c r="N205" i="5"/>
  <c r="Q199" i="5"/>
  <c r="P199" i="5"/>
  <c r="O199" i="5"/>
  <c r="N199" i="5"/>
  <c r="Q198" i="5"/>
  <c r="P198" i="5"/>
  <c r="O198" i="5"/>
  <c r="N198" i="5"/>
  <c r="Q197" i="5"/>
  <c r="P197" i="5"/>
  <c r="O197" i="5"/>
  <c r="N197" i="5"/>
  <c r="Q186" i="5"/>
  <c r="P186" i="5"/>
  <c r="O186" i="5"/>
  <c r="N186" i="5"/>
  <c r="Q185" i="5"/>
  <c r="P185" i="5"/>
  <c r="O185" i="5"/>
  <c r="N185" i="5"/>
  <c r="Q184" i="5"/>
  <c r="P184" i="5"/>
  <c r="O184" i="5"/>
  <c r="N184" i="5"/>
  <c r="Q178" i="5"/>
  <c r="P178" i="5"/>
  <c r="O178" i="5"/>
  <c r="N178" i="5"/>
  <c r="Q177" i="5"/>
  <c r="P177" i="5"/>
  <c r="O177" i="5"/>
  <c r="N177" i="5"/>
  <c r="Q176" i="5"/>
  <c r="P176" i="5"/>
  <c r="O176" i="5"/>
  <c r="N176" i="5"/>
  <c r="Q170" i="5"/>
  <c r="P170" i="5"/>
  <c r="O170" i="5"/>
  <c r="N170" i="5"/>
  <c r="Q169" i="5"/>
  <c r="P169" i="5"/>
  <c r="O169" i="5"/>
  <c r="N169" i="5"/>
  <c r="Q168" i="5"/>
  <c r="P168" i="5"/>
  <c r="O168" i="5"/>
  <c r="N168" i="5"/>
  <c r="Q162" i="5"/>
  <c r="P162" i="5"/>
  <c r="O162" i="5"/>
  <c r="N162" i="5"/>
  <c r="Q161" i="5"/>
  <c r="P161" i="5"/>
  <c r="O161" i="5"/>
  <c r="N161" i="5"/>
  <c r="Q160" i="5"/>
  <c r="P160" i="5"/>
  <c r="O160" i="5"/>
  <c r="N160" i="5"/>
  <c r="Q148" i="5"/>
  <c r="P148" i="5"/>
  <c r="O148" i="5"/>
  <c r="O147" i="5" s="1"/>
  <c r="N148" i="5"/>
  <c r="Q147" i="5"/>
  <c r="P147" i="5"/>
  <c r="N147" i="5"/>
  <c r="Q146" i="5"/>
  <c r="P146" i="5"/>
  <c r="O146" i="5"/>
  <c r="N146" i="5"/>
  <c r="Q140" i="5"/>
  <c r="P140" i="5"/>
  <c r="O140" i="5"/>
  <c r="N140" i="5"/>
  <c r="Q139" i="5"/>
  <c r="P139" i="5"/>
  <c r="O139" i="5"/>
  <c r="N139" i="5"/>
  <c r="Q138" i="5"/>
  <c r="P138" i="5"/>
  <c r="O138" i="5"/>
  <c r="N138" i="5"/>
  <c r="Q132" i="5"/>
  <c r="P132" i="5"/>
  <c r="O132" i="5"/>
  <c r="N132" i="5"/>
  <c r="Q131" i="5"/>
  <c r="P131" i="5"/>
  <c r="O131" i="5"/>
  <c r="N131" i="5"/>
  <c r="Q130" i="5"/>
  <c r="P130" i="5"/>
  <c r="O130" i="5"/>
  <c r="N130" i="5"/>
  <c r="Q124" i="5"/>
  <c r="P124" i="5"/>
  <c r="O124" i="5"/>
  <c r="N124" i="5"/>
  <c r="Q123" i="5"/>
  <c r="P123" i="5"/>
  <c r="O123" i="5"/>
  <c r="N123" i="5"/>
  <c r="Q122" i="5"/>
  <c r="P122" i="5"/>
  <c r="O122" i="5"/>
  <c r="N122" i="5"/>
  <c r="Q111" i="5"/>
  <c r="P111" i="5"/>
  <c r="O111" i="5"/>
  <c r="N111" i="5"/>
  <c r="Q110" i="5"/>
  <c r="P110" i="5"/>
  <c r="O110" i="5"/>
  <c r="N110" i="5"/>
  <c r="Q109" i="5"/>
  <c r="P109" i="5"/>
  <c r="O109" i="5"/>
  <c r="N109" i="5"/>
  <c r="Q103" i="5"/>
  <c r="P103" i="5"/>
  <c r="O103" i="5"/>
  <c r="N103" i="5"/>
  <c r="Q102" i="5"/>
  <c r="P102" i="5"/>
  <c r="O102" i="5"/>
  <c r="N102" i="5"/>
  <c r="Q101" i="5"/>
  <c r="P101" i="5"/>
  <c r="O101" i="5"/>
  <c r="N101" i="5"/>
  <c r="Q95" i="5"/>
  <c r="P95" i="5"/>
  <c r="O95" i="5"/>
  <c r="N95" i="5"/>
  <c r="Q94" i="5"/>
  <c r="P94" i="5"/>
  <c r="O94" i="5"/>
  <c r="N94" i="5"/>
  <c r="Q93" i="5"/>
  <c r="P93" i="5"/>
  <c r="O93" i="5"/>
  <c r="N93" i="5"/>
  <c r="Q87" i="5"/>
  <c r="P87" i="5"/>
  <c r="O87" i="5"/>
  <c r="O86" i="5" s="1"/>
  <c r="N87" i="5"/>
  <c r="Q86" i="5"/>
  <c r="P86" i="5"/>
  <c r="N86" i="5"/>
  <c r="Q85" i="5"/>
  <c r="P85" i="5"/>
  <c r="O85" i="5"/>
  <c r="N85" i="5"/>
  <c r="Q73" i="5"/>
  <c r="P73" i="5"/>
  <c r="O73" i="5"/>
  <c r="O72" i="5" s="1"/>
  <c r="N73" i="5"/>
  <c r="Q72" i="5"/>
  <c r="P72" i="5"/>
  <c r="N72" i="5"/>
  <c r="Q71" i="5"/>
  <c r="P71" i="5"/>
  <c r="O71" i="5"/>
  <c r="N71" i="5"/>
  <c r="Q65" i="5"/>
  <c r="P65" i="5"/>
  <c r="O65" i="5"/>
  <c r="O64" i="5" s="1"/>
  <c r="N65" i="5"/>
  <c r="Q64" i="5"/>
  <c r="P64" i="5"/>
  <c r="N64" i="5"/>
  <c r="Q63" i="5"/>
  <c r="P63" i="5"/>
  <c r="O63" i="5"/>
  <c r="N63" i="5"/>
  <c r="Q57" i="5"/>
  <c r="P57" i="5"/>
  <c r="O57" i="5"/>
  <c r="O56" i="5" s="1"/>
  <c r="N57" i="5"/>
  <c r="Q56" i="5"/>
  <c r="P56" i="5"/>
  <c r="N56" i="5"/>
  <c r="Q55" i="5"/>
  <c r="P55" i="5"/>
  <c r="O55" i="5"/>
  <c r="N55" i="5"/>
  <c r="Q49" i="5"/>
  <c r="P49" i="5"/>
  <c r="O49" i="5"/>
  <c r="O48" i="5" s="1"/>
  <c r="N49" i="5"/>
  <c r="Q48" i="5"/>
  <c r="P48" i="5"/>
  <c r="N48" i="5"/>
  <c r="Q47" i="5"/>
  <c r="P47" i="5"/>
  <c r="O47" i="5"/>
  <c r="N47" i="5"/>
  <c r="Q36" i="5"/>
  <c r="P36" i="5"/>
  <c r="O36" i="5"/>
  <c r="O35" i="5" s="1"/>
  <c r="N36" i="5"/>
  <c r="Q35" i="5"/>
  <c r="P35" i="5"/>
  <c r="N35" i="5"/>
  <c r="Q34" i="5"/>
  <c r="P34" i="5"/>
  <c r="O34" i="5"/>
  <c r="N34" i="5"/>
  <c r="Q28" i="5"/>
  <c r="P28" i="5"/>
  <c r="O28" i="5"/>
  <c r="O27" i="5" s="1"/>
  <c r="N28" i="5"/>
  <c r="Q27" i="5"/>
  <c r="P27" i="5"/>
  <c r="N27" i="5"/>
  <c r="Q26" i="5"/>
  <c r="P26" i="5"/>
  <c r="O26" i="5"/>
  <c r="N26" i="5"/>
  <c r="Q20" i="5"/>
  <c r="P20" i="5"/>
  <c r="O20" i="5"/>
  <c r="O19" i="5" s="1"/>
  <c r="N20" i="5"/>
  <c r="Q19" i="5"/>
  <c r="P19" i="5"/>
  <c r="N19" i="5"/>
  <c r="Q18" i="5"/>
  <c r="P18" i="5"/>
  <c r="O18" i="5"/>
  <c r="N18" i="5"/>
  <c r="Q12" i="5"/>
  <c r="P12" i="5"/>
  <c r="O12" i="5"/>
  <c r="N12" i="5"/>
  <c r="Q11" i="5"/>
  <c r="P11" i="5"/>
  <c r="O11" i="5"/>
  <c r="N11" i="5"/>
  <c r="Q10" i="5"/>
  <c r="P10" i="5"/>
  <c r="O10" i="5"/>
  <c r="N10" i="5"/>
  <c r="Z304" i="1"/>
  <c r="AA304" i="1" s="1"/>
  <c r="Z303" i="1"/>
  <c r="AA303" i="1" s="1"/>
  <c r="L11" i="1"/>
  <c r="L12" i="1"/>
  <c r="T11" i="1"/>
  <c r="O12" i="1"/>
  <c r="H14" i="1"/>
  <c r="N180" i="4"/>
  <c r="R121" i="4"/>
  <c r="R119" i="4"/>
  <c r="P83" i="4"/>
  <c r="P84" i="4"/>
  <c r="K10" i="4"/>
  <c r="L10" i="4" s="1"/>
  <c r="J11" i="4"/>
  <c r="J13" i="4"/>
  <c r="J12" i="4" s="1"/>
  <c r="J19" i="4"/>
  <c r="J21" i="4"/>
  <c r="J20" i="4" s="1"/>
  <c r="J27" i="4"/>
  <c r="J29" i="4"/>
  <c r="J28" i="4" s="1"/>
  <c r="J35" i="4"/>
  <c r="J37" i="4"/>
  <c r="J36" i="4" s="1"/>
  <c r="J48" i="4"/>
  <c r="J50" i="4"/>
  <c r="J49" i="4" s="1"/>
  <c r="J56" i="4"/>
  <c r="J58" i="4"/>
  <c r="J57" i="4" s="1"/>
  <c r="J64" i="4"/>
  <c r="J66" i="4"/>
  <c r="J65" i="4" s="1"/>
  <c r="J72" i="4"/>
  <c r="J74" i="4"/>
  <c r="J73" i="4" s="1"/>
  <c r="J85" i="4"/>
  <c r="J87" i="4"/>
  <c r="J86" i="4" s="1"/>
  <c r="J93" i="4"/>
  <c r="J95" i="4"/>
  <c r="J94" i="4" s="1"/>
  <c r="J101" i="4"/>
  <c r="J103" i="4"/>
  <c r="J102" i="4" s="1"/>
  <c r="J109" i="4"/>
  <c r="J111" i="4"/>
  <c r="J110" i="4" s="1"/>
  <c r="J122" i="4"/>
  <c r="J124" i="4"/>
  <c r="J123" i="4" s="1"/>
  <c r="J130" i="4"/>
  <c r="J132" i="4"/>
  <c r="J131" i="4" s="1"/>
  <c r="J138" i="4"/>
  <c r="J140" i="4"/>
  <c r="J139" i="4" s="1"/>
  <c r="J146" i="4"/>
  <c r="J148" i="4"/>
  <c r="J147" i="4" s="1"/>
  <c r="J160" i="4"/>
  <c r="J162" i="4"/>
  <c r="J161" i="4" s="1"/>
  <c r="J168" i="4"/>
  <c r="J170" i="4"/>
  <c r="J169" i="4" s="1"/>
  <c r="J176" i="4"/>
  <c r="J178" i="4"/>
  <c r="J177" i="4" s="1"/>
  <c r="J184" i="4"/>
  <c r="J186" i="4"/>
  <c r="J185" i="4" s="1"/>
  <c r="J197" i="4"/>
  <c r="J199" i="4"/>
  <c r="J198" i="4" s="1"/>
  <c r="J205" i="4"/>
  <c r="J207" i="4"/>
  <c r="J206" i="4" s="1"/>
  <c r="J209" i="4"/>
  <c r="J221" i="4"/>
  <c r="J223" i="4"/>
  <c r="J222" i="4" s="1"/>
  <c r="Q223" i="4"/>
  <c r="Q222" i="4" s="1"/>
  <c r="O223" i="4"/>
  <c r="O222" i="4" s="1"/>
  <c r="M223" i="4"/>
  <c r="M222" i="4" s="1"/>
  <c r="I223" i="4"/>
  <c r="I222" i="4" s="1"/>
  <c r="Q221" i="4"/>
  <c r="O221" i="4"/>
  <c r="M221" i="4"/>
  <c r="I221" i="4"/>
  <c r="R220" i="4"/>
  <c r="P220" i="4"/>
  <c r="N220" i="4"/>
  <c r="K220" i="4"/>
  <c r="L220" i="4" s="1"/>
  <c r="R219" i="4"/>
  <c r="P219" i="4"/>
  <c r="N219" i="4"/>
  <c r="K219" i="4"/>
  <c r="R217" i="4"/>
  <c r="P217" i="4"/>
  <c r="N217" i="4"/>
  <c r="K217" i="4"/>
  <c r="Q215" i="4"/>
  <c r="Q214" i="4" s="1"/>
  <c r="O215" i="4"/>
  <c r="O214" i="4" s="1"/>
  <c r="M215" i="4"/>
  <c r="M214" i="4" s="1"/>
  <c r="Q213" i="4"/>
  <c r="O213" i="4"/>
  <c r="M213" i="4"/>
  <c r="R212" i="4"/>
  <c r="P212" i="4"/>
  <c r="N212" i="4"/>
  <c r="K212" i="4"/>
  <c r="L212" i="4" s="1"/>
  <c r="R211" i="4"/>
  <c r="P211" i="4"/>
  <c r="N211" i="4"/>
  <c r="K211" i="4"/>
  <c r="L211" i="4" s="1"/>
  <c r="R210" i="4"/>
  <c r="P210" i="4"/>
  <c r="N210" i="4"/>
  <c r="K210" i="4"/>
  <c r="L210" i="4" s="1"/>
  <c r="R209" i="4"/>
  <c r="P209" i="4"/>
  <c r="N209" i="4"/>
  <c r="I209" i="4"/>
  <c r="Q207" i="4"/>
  <c r="Q206" i="4" s="1"/>
  <c r="O207" i="4"/>
  <c r="O206" i="4" s="1"/>
  <c r="M207" i="4"/>
  <c r="M206" i="4" s="1"/>
  <c r="I207" i="4"/>
  <c r="I206" i="4" s="1"/>
  <c r="Q205" i="4"/>
  <c r="O205" i="4"/>
  <c r="M205" i="4"/>
  <c r="I205" i="4"/>
  <c r="R204" i="4"/>
  <c r="P204" i="4"/>
  <c r="N204" i="4"/>
  <c r="K204" i="4"/>
  <c r="R203" i="4"/>
  <c r="P203" i="4"/>
  <c r="N203" i="4"/>
  <c r="K203" i="4"/>
  <c r="L203" i="4" s="1"/>
  <c r="R201" i="4"/>
  <c r="P201" i="4"/>
  <c r="N201" i="4"/>
  <c r="K201" i="4"/>
  <c r="L201" i="4" s="1"/>
  <c r="Q199" i="4"/>
  <c r="Q198" i="4" s="1"/>
  <c r="O199" i="4"/>
  <c r="O198" i="4" s="1"/>
  <c r="M199" i="4"/>
  <c r="M198" i="4" s="1"/>
  <c r="I199" i="4"/>
  <c r="I198" i="4" s="1"/>
  <c r="Q197" i="4"/>
  <c r="O197" i="4"/>
  <c r="M197" i="4"/>
  <c r="I197" i="4"/>
  <c r="R196" i="4"/>
  <c r="P196" i="4"/>
  <c r="N196" i="4"/>
  <c r="K196" i="4"/>
  <c r="L196" i="4" s="1"/>
  <c r="R195" i="4"/>
  <c r="P195" i="4"/>
  <c r="N195" i="4"/>
  <c r="K195" i="4"/>
  <c r="L195" i="4" s="1"/>
  <c r="R194" i="4"/>
  <c r="P194" i="4"/>
  <c r="N194" i="4"/>
  <c r="K194" i="4"/>
  <c r="L194" i="4" s="1"/>
  <c r="R193" i="4"/>
  <c r="P193" i="4"/>
  <c r="N193" i="4"/>
  <c r="K193" i="4"/>
  <c r="Q186" i="4"/>
  <c r="Q185" i="4" s="1"/>
  <c r="O186" i="4"/>
  <c r="O185" i="4" s="1"/>
  <c r="M186" i="4"/>
  <c r="M185" i="4" s="1"/>
  <c r="I186" i="4"/>
  <c r="I185" i="4" s="1"/>
  <c r="Q184" i="4"/>
  <c r="O184" i="4"/>
  <c r="M184" i="4"/>
  <c r="I184" i="4"/>
  <c r="R183" i="4"/>
  <c r="P183" i="4"/>
  <c r="N183" i="4"/>
  <c r="K183" i="4"/>
  <c r="L183" i="4" s="1"/>
  <c r="R182" i="4"/>
  <c r="P182" i="4"/>
  <c r="N182" i="4"/>
  <c r="K182" i="4"/>
  <c r="L182" i="4" s="1"/>
  <c r="R181" i="4"/>
  <c r="P181" i="4"/>
  <c r="N181" i="4"/>
  <c r="K181" i="4"/>
  <c r="L181" i="4" s="1"/>
  <c r="R180" i="4"/>
  <c r="P180" i="4"/>
  <c r="K180" i="4"/>
  <c r="L180" i="4" s="1"/>
  <c r="Q178" i="4"/>
  <c r="Q177" i="4" s="1"/>
  <c r="O178" i="4"/>
  <c r="O177" i="4" s="1"/>
  <c r="M178" i="4"/>
  <c r="M177" i="4" s="1"/>
  <c r="I178" i="4"/>
  <c r="I177" i="4" s="1"/>
  <c r="Q176" i="4"/>
  <c r="O176" i="4"/>
  <c r="M176" i="4"/>
  <c r="I176" i="4"/>
  <c r="R175" i="4"/>
  <c r="P175" i="4"/>
  <c r="N175" i="4"/>
  <c r="K175" i="4"/>
  <c r="L175" i="4" s="1"/>
  <c r="R174" i="4"/>
  <c r="P174" i="4"/>
  <c r="N174" i="4"/>
  <c r="K174" i="4"/>
  <c r="L174" i="4" s="1"/>
  <c r="R173" i="4"/>
  <c r="P173" i="4"/>
  <c r="N173" i="4"/>
  <c r="K173" i="4"/>
  <c r="L173" i="4" s="1"/>
  <c r="R172" i="4"/>
  <c r="P172" i="4"/>
  <c r="N172" i="4"/>
  <c r="K172" i="4"/>
  <c r="L172" i="4" s="1"/>
  <c r="Q170" i="4"/>
  <c r="Q169" i="4" s="1"/>
  <c r="O170" i="4"/>
  <c r="O169" i="4" s="1"/>
  <c r="M170" i="4"/>
  <c r="M169" i="4" s="1"/>
  <c r="I170" i="4"/>
  <c r="I169" i="4" s="1"/>
  <c r="Q168" i="4"/>
  <c r="O168" i="4"/>
  <c r="M168" i="4"/>
  <c r="I168" i="4"/>
  <c r="R167" i="4"/>
  <c r="P167" i="4"/>
  <c r="N167" i="4"/>
  <c r="K167" i="4"/>
  <c r="L167" i="4" s="1"/>
  <c r="R166" i="4"/>
  <c r="P166" i="4"/>
  <c r="N166" i="4"/>
  <c r="K166" i="4"/>
  <c r="L166" i="4" s="1"/>
  <c r="R165" i="4"/>
  <c r="P165" i="4"/>
  <c r="N165" i="4"/>
  <c r="K165" i="4"/>
  <c r="L165" i="4" s="1"/>
  <c r="R164" i="4"/>
  <c r="P164" i="4"/>
  <c r="N164" i="4"/>
  <c r="K164" i="4"/>
  <c r="L164" i="4" s="1"/>
  <c r="Q162" i="4"/>
  <c r="Q161" i="4" s="1"/>
  <c r="O162" i="4"/>
  <c r="O161" i="4" s="1"/>
  <c r="M162" i="4"/>
  <c r="M161" i="4" s="1"/>
  <c r="I162" i="4"/>
  <c r="I161" i="4" s="1"/>
  <c r="Q160" i="4"/>
  <c r="O160" i="4"/>
  <c r="M160" i="4"/>
  <c r="I160" i="4"/>
  <c r="R159" i="4"/>
  <c r="P159" i="4"/>
  <c r="N159" i="4"/>
  <c r="K159" i="4"/>
  <c r="L159" i="4" s="1"/>
  <c r="R158" i="4"/>
  <c r="P158" i="4"/>
  <c r="N158" i="4"/>
  <c r="K158" i="4"/>
  <c r="R157" i="4"/>
  <c r="P157" i="4"/>
  <c r="N157" i="4"/>
  <c r="K157" i="4"/>
  <c r="L157" i="4" s="1"/>
  <c r="R156" i="4"/>
  <c r="P156" i="4"/>
  <c r="N156" i="4"/>
  <c r="K156" i="4"/>
  <c r="L156" i="4" s="1"/>
  <c r="Q148" i="4"/>
  <c r="Q147" i="4" s="1"/>
  <c r="O148" i="4"/>
  <c r="O147" i="4" s="1"/>
  <c r="M148" i="4"/>
  <c r="M147" i="4" s="1"/>
  <c r="I148" i="4"/>
  <c r="I147" i="4" s="1"/>
  <c r="Q146" i="4"/>
  <c r="O146" i="4"/>
  <c r="M146" i="4"/>
  <c r="I146" i="4"/>
  <c r="R145" i="4"/>
  <c r="P145" i="4"/>
  <c r="N145" i="4"/>
  <c r="K145" i="4"/>
  <c r="L145" i="4" s="1"/>
  <c r="R144" i="4"/>
  <c r="P144" i="4"/>
  <c r="N144" i="4"/>
  <c r="K144" i="4"/>
  <c r="L144" i="4" s="1"/>
  <c r="R143" i="4"/>
  <c r="P143" i="4"/>
  <c r="N143" i="4"/>
  <c r="K143" i="4"/>
  <c r="L143" i="4" s="1"/>
  <c r="R142" i="4"/>
  <c r="P142" i="4"/>
  <c r="N142" i="4"/>
  <c r="K142" i="4"/>
  <c r="Q140" i="4"/>
  <c r="Q139" i="4" s="1"/>
  <c r="O140" i="4"/>
  <c r="O139" i="4" s="1"/>
  <c r="M140" i="4"/>
  <c r="M139" i="4" s="1"/>
  <c r="I140" i="4"/>
  <c r="I139" i="4" s="1"/>
  <c r="Q138" i="4"/>
  <c r="O138" i="4"/>
  <c r="M138" i="4"/>
  <c r="I138" i="4"/>
  <c r="R137" i="4"/>
  <c r="P137" i="4"/>
  <c r="N137" i="4"/>
  <c r="K137" i="4"/>
  <c r="L137" i="4" s="1"/>
  <c r="R136" i="4"/>
  <c r="P136" i="4"/>
  <c r="N136" i="4"/>
  <c r="K136" i="4"/>
  <c r="L136" i="4" s="1"/>
  <c r="R135" i="4"/>
  <c r="P135" i="4"/>
  <c r="N135" i="4"/>
  <c r="K135" i="4"/>
  <c r="L135" i="4" s="1"/>
  <c r="R134" i="4"/>
  <c r="P134" i="4"/>
  <c r="N134" i="4"/>
  <c r="K134" i="4"/>
  <c r="L134" i="4" s="1"/>
  <c r="Q132" i="4"/>
  <c r="Q131" i="4" s="1"/>
  <c r="O132" i="4"/>
  <c r="O131" i="4" s="1"/>
  <c r="M132" i="4"/>
  <c r="M131" i="4" s="1"/>
  <c r="I132" i="4"/>
  <c r="I131" i="4" s="1"/>
  <c r="Q130" i="4"/>
  <c r="O130" i="4"/>
  <c r="M130" i="4"/>
  <c r="I130" i="4"/>
  <c r="R129" i="4"/>
  <c r="P129" i="4"/>
  <c r="N129" i="4"/>
  <c r="K129" i="4"/>
  <c r="L129" i="4" s="1"/>
  <c r="R128" i="4"/>
  <c r="P128" i="4"/>
  <c r="N128" i="4"/>
  <c r="K128" i="4"/>
  <c r="L128" i="4" s="1"/>
  <c r="R127" i="4"/>
  <c r="P127" i="4"/>
  <c r="N127" i="4"/>
  <c r="K127" i="4"/>
  <c r="L127" i="4" s="1"/>
  <c r="R126" i="4"/>
  <c r="P126" i="4"/>
  <c r="N126" i="4"/>
  <c r="K126" i="4"/>
  <c r="Q124" i="4"/>
  <c r="Q123" i="4" s="1"/>
  <c r="O124" i="4"/>
  <c r="O123" i="4" s="1"/>
  <c r="M124" i="4"/>
  <c r="M123" i="4" s="1"/>
  <c r="I124" i="4"/>
  <c r="I123" i="4" s="1"/>
  <c r="Q122" i="4"/>
  <c r="O122" i="4"/>
  <c r="M122" i="4"/>
  <c r="I122" i="4"/>
  <c r="P121" i="4"/>
  <c r="N121" i="4"/>
  <c r="K121" i="4"/>
  <c r="L121" i="4" s="1"/>
  <c r="R120" i="4"/>
  <c r="P120" i="4"/>
  <c r="N120" i="4"/>
  <c r="K120" i="4"/>
  <c r="P119" i="4"/>
  <c r="N119" i="4"/>
  <c r="K119" i="4"/>
  <c r="L119" i="4" s="1"/>
  <c r="R118" i="4"/>
  <c r="P118" i="4"/>
  <c r="N118" i="4"/>
  <c r="K118" i="4"/>
  <c r="L118" i="4" s="1"/>
  <c r="Q111" i="4"/>
  <c r="Q110" i="4" s="1"/>
  <c r="O111" i="4"/>
  <c r="O110" i="4" s="1"/>
  <c r="M111" i="4"/>
  <c r="M110" i="4" s="1"/>
  <c r="I111" i="4"/>
  <c r="I110" i="4" s="1"/>
  <c r="Q109" i="4"/>
  <c r="O109" i="4"/>
  <c r="M109" i="4"/>
  <c r="I109" i="4"/>
  <c r="R108" i="4"/>
  <c r="P108" i="4"/>
  <c r="N108" i="4"/>
  <c r="K108" i="4"/>
  <c r="L108" i="4" s="1"/>
  <c r="R107" i="4"/>
  <c r="P107" i="4"/>
  <c r="N107" i="4"/>
  <c r="K107" i="4"/>
  <c r="L107" i="4" s="1"/>
  <c r="R106" i="4"/>
  <c r="P106" i="4"/>
  <c r="N106" i="4"/>
  <c r="K106" i="4"/>
  <c r="L106" i="4" s="1"/>
  <c r="R105" i="4"/>
  <c r="P105" i="4"/>
  <c r="N105" i="4"/>
  <c r="K105" i="4"/>
  <c r="Q103" i="4"/>
  <c r="Q102" i="4" s="1"/>
  <c r="O103" i="4"/>
  <c r="O102" i="4" s="1"/>
  <c r="M103" i="4"/>
  <c r="M102" i="4" s="1"/>
  <c r="I103" i="4"/>
  <c r="I102" i="4" s="1"/>
  <c r="Q101" i="4"/>
  <c r="O101" i="4"/>
  <c r="M101" i="4"/>
  <c r="I101" i="4"/>
  <c r="R100" i="4"/>
  <c r="P100" i="4"/>
  <c r="N100" i="4"/>
  <c r="K100" i="4"/>
  <c r="L100" i="4" s="1"/>
  <c r="R99" i="4"/>
  <c r="P99" i="4"/>
  <c r="N99" i="4"/>
  <c r="K99" i="4"/>
  <c r="L99" i="4" s="1"/>
  <c r="R98" i="4"/>
  <c r="P98" i="4"/>
  <c r="N98" i="4"/>
  <c r="K98" i="4"/>
  <c r="L98" i="4" s="1"/>
  <c r="R97" i="4"/>
  <c r="P97" i="4"/>
  <c r="N97" i="4"/>
  <c r="K97" i="4"/>
  <c r="Q95" i="4"/>
  <c r="Q94" i="4" s="1"/>
  <c r="O95" i="4"/>
  <c r="O94" i="4" s="1"/>
  <c r="M95" i="4"/>
  <c r="M94" i="4" s="1"/>
  <c r="I95" i="4"/>
  <c r="I94" i="4" s="1"/>
  <c r="Q93" i="4"/>
  <c r="O93" i="4"/>
  <c r="M93" i="4"/>
  <c r="I93" i="4"/>
  <c r="R92" i="4"/>
  <c r="P92" i="4"/>
  <c r="N92" i="4"/>
  <c r="K92" i="4"/>
  <c r="L92" i="4" s="1"/>
  <c r="R91" i="4"/>
  <c r="P91" i="4"/>
  <c r="N91" i="4"/>
  <c r="K91" i="4"/>
  <c r="L91" i="4" s="1"/>
  <c r="R90" i="4"/>
  <c r="P90" i="4"/>
  <c r="N90" i="4"/>
  <c r="K90" i="4"/>
  <c r="L90" i="4" s="1"/>
  <c r="R89" i="4"/>
  <c r="P89" i="4"/>
  <c r="N89" i="4"/>
  <c r="K89" i="4"/>
  <c r="Q87" i="4"/>
  <c r="Q86" i="4" s="1"/>
  <c r="O87" i="4"/>
  <c r="O86" i="4" s="1"/>
  <c r="M87" i="4"/>
  <c r="M86" i="4" s="1"/>
  <c r="I87" i="4"/>
  <c r="I86" i="4" s="1"/>
  <c r="Q85" i="4"/>
  <c r="O85" i="4"/>
  <c r="M85" i="4"/>
  <c r="I85" i="4"/>
  <c r="R84" i="4"/>
  <c r="N84" i="4"/>
  <c r="K84" i="4"/>
  <c r="L84" i="4" s="1"/>
  <c r="R83" i="4"/>
  <c r="N83" i="4"/>
  <c r="K83" i="4"/>
  <c r="R82" i="4"/>
  <c r="P82" i="4"/>
  <c r="N82" i="4"/>
  <c r="K82" i="4"/>
  <c r="L82" i="4" s="1"/>
  <c r="R81" i="4"/>
  <c r="P81" i="4"/>
  <c r="N81" i="4"/>
  <c r="K81" i="4"/>
  <c r="L81" i="4" s="1"/>
  <c r="Q74" i="4"/>
  <c r="Q73" i="4" s="1"/>
  <c r="O74" i="4"/>
  <c r="O73" i="4" s="1"/>
  <c r="M74" i="4"/>
  <c r="M73" i="4" s="1"/>
  <c r="I74" i="4"/>
  <c r="I73" i="4" s="1"/>
  <c r="Q72" i="4"/>
  <c r="O72" i="4"/>
  <c r="M72" i="4"/>
  <c r="I72" i="4"/>
  <c r="R71" i="4"/>
  <c r="P71" i="4"/>
  <c r="N71" i="4"/>
  <c r="K71" i="4"/>
  <c r="L71" i="4" s="1"/>
  <c r="R70" i="4"/>
  <c r="P70" i="4"/>
  <c r="N70" i="4"/>
  <c r="K70" i="4"/>
  <c r="L70" i="4" s="1"/>
  <c r="R69" i="4"/>
  <c r="P69" i="4"/>
  <c r="N69" i="4"/>
  <c r="K69" i="4"/>
  <c r="L69" i="4" s="1"/>
  <c r="R68" i="4"/>
  <c r="P68" i="4"/>
  <c r="N68" i="4"/>
  <c r="K68" i="4"/>
  <c r="L68" i="4" s="1"/>
  <c r="Q66" i="4"/>
  <c r="Q65" i="4" s="1"/>
  <c r="O66" i="4"/>
  <c r="O65" i="4" s="1"/>
  <c r="M66" i="4"/>
  <c r="M65" i="4" s="1"/>
  <c r="I66" i="4"/>
  <c r="I65" i="4" s="1"/>
  <c r="Q64" i="4"/>
  <c r="O64" i="4"/>
  <c r="M64" i="4"/>
  <c r="I64" i="4"/>
  <c r="R63" i="4"/>
  <c r="P63" i="4"/>
  <c r="N63" i="4"/>
  <c r="K63" i="4"/>
  <c r="L63" i="4" s="1"/>
  <c r="R62" i="4"/>
  <c r="P62" i="4"/>
  <c r="N62" i="4"/>
  <c r="K62" i="4"/>
  <c r="L62" i="4" s="1"/>
  <c r="R61" i="4"/>
  <c r="P61" i="4"/>
  <c r="N61" i="4"/>
  <c r="K61" i="4"/>
  <c r="L61" i="4" s="1"/>
  <c r="R60" i="4"/>
  <c r="P60" i="4"/>
  <c r="N60" i="4"/>
  <c r="K60" i="4"/>
  <c r="L60" i="4" s="1"/>
  <c r="Q58" i="4"/>
  <c r="Q57" i="4" s="1"/>
  <c r="O58" i="4"/>
  <c r="O57" i="4" s="1"/>
  <c r="M58" i="4"/>
  <c r="M57" i="4" s="1"/>
  <c r="I58" i="4"/>
  <c r="I57" i="4" s="1"/>
  <c r="Q56" i="4"/>
  <c r="O56" i="4"/>
  <c r="M56" i="4"/>
  <c r="I56" i="4"/>
  <c r="R55" i="4"/>
  <c r="P55" i="4"/>
  <c r="N55" i="4"/>
  <c r="K55" i="4"/>
  <c r="L55" i="4" s="1"/>
  <c r="R54" i="4"/>
  <c r="P54" i="4"/>
  <c r="N54" i="4"/>
  <c r="K54" i="4"/>
  <c r="L54" i="4" s="1"/>
  <c r="R53" i="4"/>
  <c r="P53" i="4"/>
  <c r="N53" i="4"/>
  <c r="K53" i="4"/>
  <c r="L53" i="4" s="1"/>
  <c r="R52" i="4"/>
  <c r="P52" i="4"/>
  <c r="N52" i="4"/>
  <c r="K52" i="4"/>
  <c r="Q50" i="4"/>
  <c r="Q49" i="4" s="1"/>
  <c r="O50" i="4"/>
  <c r="O49" i="4" s="1"/>
  <c r="M50" i="4"/>
  <c r="M49" i="4" s="1"/>
  <c r="I50" i="4"/>
  <c r="I49" i="4" s="1"/>
  <c r="Q48" i="4"/>
  <c r="O48" i="4"/>
  <c r="M48" i="4"/>
  <c r="I48" i="4"/>
  <c r="R47" i="4"/>
  <c r="P47" i="4"/>
  <c r="N47" i="4"/>
  <c r="K47" i="4"/>
  <c r="L47" i="4" s="1"/>
  <c r="R46" i="4"/>
  <c r="P46" i="4"/>
  <c r="N46" i="4"/>
  <c r="K46" i="4"/>
  <c r="L46" i="4" s="1"/>
  <c r="R45" i="4"/>
  <c r="P45" i="4"/>
  <c r="N45" i="4"/>
  <c r="K45" i="4"/>
  <c r="R44" i="4"/>
  <c r="P44" i="4"/>
  <c r="N44" i="4"/>
  <c r="K44" i="4"/>
  <c r="L44" i="4" s="1"/>
  <c r="Q37" i="4"/>
  <c r="Q36" i="4" s="1"/>
  <c r="O37" i="4"/>
  <c r="O36" i="4" s="1"/>
  <c r="M37" i="4"/>
  <c r="M36" i="4" s="1"/>
  <c r="I37" i="4"/>
  <c r="I36" i="4" s="1"/>
  <c r="Q35" i="4"/>
  <c r="O35" i="4"/>
  <c r="M35" i="4"/>
  <c r="I35" i="4"/>
  <c r="R34" i="4"/>
  <c r="P34" i="4"/>
  <c r="N34" i="4"/>
  <c r="K34" i="4"/>
  <c r="L34" i="4" s="1"/>
  <c r="R33" i="4"/>
  <c r="P33" i="4"/>
  <c r="N33" i="4"/>
  <c r="K33" i="4"/>
  <c r="L33" i="4" s="1"/>
  <c r="R32" i="4"/>
  <c r="P32" i="4"/>
  <c r="N32" i="4"/>
  <c r="K32" i="4"/>
  <c r="L32" i="4" s="1"/>
  <c r="R31" i="4"/>
  <c r="P31" i="4"/>
  <c r="K31" i="4"/>
  <c r="Q29" i="4"/>
  <c r="Q28" i="4" s="1"/>
  <c r="O29" i="4"/>
  <c r="O28" i="4" s="1"/>
  <c r="M29" i="4"/>
  <c r="M28" i="4" s="1"/>
  <c r="I29" i="4"/>
  <c r="I28" i="4" s="1"/>
  <c r="Q27" i="4"/>
  <c r="O27" i="4"/>
  <c r="M27" i="4"/>
  <c r="I27" i="4"/>
  <c r="R26" i="4"/>
  <c r="P26" i="4"/>
  <c r="N26" i="4"/>
  <c r="K26" i="4"/>
  <c r="L26" i="4" s="1"/>
  <c r="R25" i="4"/>
  <c r="P25" i="4"/>
  <c r="N25" i="4"/>
  <c r="K25" i="4"/>
  <c r="L25" i="4" s="1"/>
  <c r="R24" i="4"/>
  <c r="P24" i="4"/>
  <c r="N24" i="4"/>
  <c r="K24" i="4"/>
  <c r="L24" i="4" s="1"/>
  <c r="R23" i="4"/>
  <c r="P23" i="4"/>
  <c r="N23" i="4"/>
  <c r="K23" i="4"/>
  <c r="L23" i="4" s="1"/>
  <c r="Q21" i="4"/>
  <c r="Q20" i="4" s="1"/>
  <c r="O21" i="4"/>
  <c r="O20" i="4" s="1"/>
  <c r="M21" i="4"/>
  <c r="M20" i="4" s="1"/>
  <c r="I21" i="4"/>
  <c r="I20" i="4" s="1"/>
  <c r="Q19" i="4"/>
  <c r="O19" i="4"/>
  <c r="M19" i="4"/>
  <c r="I19" i="4"/>
  <c r="R18" i="4"/>
  <c r="P18" i="4"/>
  <c r="N18" i="4"/>
  <c r="K18" i="4"/>
  <c r="L18" i="4" s="1"/>
  <c r="R17" i="4"/>
  <c r="P17" i="4"/>
  <c r="N17" i="4"/>
  <c r="K17" i="4"/>
  <c r="L17" i="4" s="1"/>
  <c r="R16" i="4"/>
  <c r="P16" i="4"/>
  <c r="N16" i="4"/>
  <c r="K16" i="4"/>
  <c r="L16" i="4" s="1"/>
  <c r="R15" i="4"/>
  <c r="P15" i="4"/>
  <c r="N15" i="4"/>
  <c r="K15" i="4"/>
  <c r="Q13" i="4"/>
  <c r="Q12" i="4" s="1"/>
  <c r="O13" i="4"/>
  <c r="O12" i="4" s="1"/>
  <c r="M13" i="4"/>
  <c r="M12" i="4" s="1"/>
  <c r="I13" i="4"/>
  <c r="I12" i="4" s="1"/>
  <c r="Q11" i="4"/>
  <c r="O11" i="4"/>
  <c r="M11" i="4"/>
  <c r="I11" i="4"/>
  <c r="R10" i="4"/>
  <c r="P10" i="4"/>
  <c r="N10" i="4"/>
  <c r="R9" i="4"/>
  <c r="P9" i="4"/>
  <c r="N9" i="4"/>
  <c r="K9" i="4"/>
  <c r="L9" i="4" s="1"/>
  <c r="R8" i="4"/>
  <c r="P8" i="4"/>
  <c r="N8" i="4"/>
  <c r="K8" i="4"/>
  <c r="L8" i="4" s="1"/>
  <c r="R7" i="4"/>
  <c r="P7" i="4"/>
  <c r="N7" i="4"/>
  <c r="K7" i="4"/>
  <c r="L7" i="4" s="1"/>
  <c r="H15" i="1" l="1"/>
  <c r="J65" i="5"/>
  <c r="J64" i="5" s="1"/>
  <c r="J12" i="5"/>
  <c r="J11" i="5" s="1"/>
  <c r="J18" i="5"/>
  <c r="K73" i="5"/>
  <c r="K72" i="5" s="1"/>
  <c r="J73" i="5"/>
  <c r="J72" i="5" s="1"/>
  <c r="K28" i="5"/>
  <c r="K27" i="5" s="1"/>
  <c r="K36" i="5"/>
  <c r="K35" i="5" s="1"/>
  <c r="K34" i="5"/>
  <c r="J146" i="5"/>
  <c r="L71" i="5"/>
  <c r="J49" i="5"/>
  <c r="J48" i="5" s="1"/>
  <c r="J47" i="5"/>
  <c r="J95" i="5"/>
  <c r="J94" i="5" s="1"/>
  <c r="J26" i="5"/>
  <c r="J178" i="5"/>
  <c r="J177" i="5" s="1"/>
  <c r="J132" i="5"/>
  <c r="J131" i="5" s="1"/>
  <c r="J130" i="5"/>
  <c r="K178" i="5"/>
  <c r="K177" i="5" s="1"/>
  <c r="K176" i="5"/>
  <c r="K209" i="4"/>
  <c r="K215" i="4" s="1"/>
  <c r="K214" i="4" s="1"/>
  <c r="J215" i="4"/>
  <c r="J214" i="4" s="1"/>
  <c r="N66" i="4"/>
  <c r="N65" i="4" s="1"/>
  <c r="J213" i="4"/>
  <c r="N93" i="4"/>
  <c r="N140" i="4"/>
  <c r="N139" i="4" s="1"/>
  <c r="P93" i="4"/>
  <c r="K37" i="4"/>
  <c r="K36" i="4" s="1"/>
  <c r="R205" i="4"/>
  <c r="R35" i="4"/>
  <c r="P13" i="4"/>
  <c r="P12" i="4" s="1"/>
  <c r="P21" i="4"/>
  <c r="P20" i="4" s="1"/>
  <c r="N29" i="4"/>
  <c r="N28" i="4" s="1"/>
  <c r="R29" i="4"/>
  <c r="R28" i="4" s="1"/>
  <c r="R93" i="4"/>
  <c r="R176" i="4"/>
  <c r="N184" i="4"/>
  <c r="K221" i="4"/>
  <c r="L168" i="4"/>
  <c r="N37" i="4"/>
  <c r="N36" i="4" s="1"/>
  <c r="N221" i="4"/>
  <c r="P35" i="4"/>
  <c r="N95" i="4"/>
  <c r="N94" i="4" s="1"/>
  <c r="R199" i="4"/>
  <c r="R198" i="4" s="1"/>
  <c r="P207" i="4"/>
  <c r="P206" i="4" s="1"/>
  <c r="R74" i="4"/>
  <c r="R73" i="4" s="1"/>
  <c r="R72" i="4"/>
  <c r="K111" i="4"/>
  <c r="K110" i="4" s="1"/>
  <c r="L105" i="4"/>
  <c r="L109" i="4" s="1"/>
  <c r="R37" i="4"/>
  <c r="R36" i="4" s="1"/>
  <c r="N64" i="4"/>
  <c r="N13" i="4"/>
  <c r="N12" i="4" s="1"/>
  <c r="R19" i="4"/>
  <c r="L31" i="4"/>
  <c r="L37" i="4" s="1"/>
  <c r="L36" i="4" s="1"/>
  <c r="N35" i="4"/>
  <c r="R95" i="4"/>
  <c r="R94" i="4" s="1"/>
  <c r="R56" i="4"/>
  <c r="P56" i="4"/>
  <c r="R162" i="4"/>
  <c r="R161" i="4" s="1"/>
  <c r="N170" i="4"/>
  <c r="N169" i="4" s="1"/>
  <c r="P178" i="4"/>
  <c r="P177" i="4" s="1"/>
  <c r="P176" i="4"/>
  <c r="K160" i="4"/>
  <c r="L158" i="4"/>
  <c r="L160" i="4" s="1"/>
  <c r="N21" i="4"/>
  <c r="N20" i="4" s="1"/>
  <c r="N27" i="4"/>
  <c r="R27" i="4"/>
  <c r="K35" i="4"/>
  <c r="K66" i="4"/>
  <c r="K65" i="4" s="1"/>
  <c r="P95" i="4"/>
  <c r="P94" i="4" s="1"/>
  <c r="K138" i="4"/>
  <c r="N138" i="4"/>
  <c r="K140" i="4"/>
  <c r="K139" i="4" s="1"/>
  <c r="R148" i="4"/>
  <c r="R147" i="4" s="1"/>
  <c r="N160" i="4"/>
  <c r="K168" i="4"/>
  <c r="N186" i="4"/>
  <c r="N185" i="4" s="1"/>
  <c r="K186" i="4"/>
  <c r="K185" i="4" s="1"/>
  <c r="N48" i="4"/>
  <c r="P72" i="4"/>
  <c r="P162" i="4"/>
  <c r="P161" i="4" s="1"/>
  <c r="R170" i="4"/>
  <c r="R169" i="4" s="1"/>
  <c r="K170" i="4"/>
  <c r="K169" i="4" s="1"/>
  <c r="N168" i="4"/>
  <c r="P223" i="4"/>
  <c r="P222" i="4" s="1"/>
  <c r="P74" i="4"/>
  <c r="P73" i="4" s="1"/>
  <c r="P132" i="4"/>
  <c r="P131" i="4" s="1"/>
  <c r="L170" i="4"/>
  <c r="L169" i="4" s="1"/>
  <c r="N223" i="4"/>
  <c r="N222" i="4" s="1"/>
  <c r="L27" i="4"/>
  <c r="K58" i="4"/>
  <c r="K57" i="4" s="1"/>
  <c r="K56" i="4"/>
  <c r="L52" i="4"/>
  <c r="K11" i="4"/>
  <c r="P11" i="4"/>
  <c r="K13" i="4"/>
  <c r="K12" i="4" s="1"/>
  <c r="R21" i="4"/>
  <c r="R20" i="4" s="1"/>
  <c r="P50" i="4"/>
  <c r="P49" i="4" s="1"/>
  <c r="R50" i="4"/>
  <c r="R49" i="4" s="1"/>
  <c r="R13" i="4"/>
  <c r="R12" i="4" s="1"/>
  <c r="R11" i="4"/>
  <c r="K21" i="4"/>
  <c r="K20" i="4" s="1"/>
  <c r="K19" i="4"/>
  <c r="L15" i="4"/>
  <c r="N58" i="4"/>
  <c r="N57" i="4" s="1"/>
  <c r="N56" i="4"/>
  <c r="N87" i="4"/>
  <c r="N86" i="4" s="1"/>
  <c r="N85" i="4"/>
  <c r="P87" i="4"/>
  <c r="P86" i="4" s="1"/>
  <c r="P85" i="4"/>
  <c r="R87" i="4"/>
  <c r="R86" i="4" s="1"/>
  <c r="R85" i="4"/>
  <c r="L83" i="4"/>
  <c r="L85" i="4" s="1"/>
  <c r="K87" i="4"/>
  <c r="K86" i="4" s="1"/>
  <c r="K85" i="4"/>
  <c r="N101" i="4"/>
  <c r="N103" i="4"/>
  <c r="N102" i="4" s="1"/>
  <c r="P138" i="4"/>
  <c r="P140" i="4"/>
  <c r="P139" i="4" s="1"/>
  <c r="L13" i="4"/>
  <c r="L12" i="4" s="1"/>
  <c r="L11" i="4"/>
  <c r="P29" i="4"/>
  <c r="P28" i="4" s="1"/>
  <c r="P27" i="4"/>
  <c r="L45" i="4"/>
  <c r="K50" i="4"/>
  <c r="K49" i="4" s="1"/>
  <c r="L74" i="4"/>
  <c r="L73" i="4" s="1"/>
  <c r="L72" i="4"/>
  <c r="P37" i="4"/>
  <c r="P36" i="4" s="1"/>
  <c r="L29" i="4"/>
  <c r="L28" i="4" s="1"/>
  <c r="N50" i="4"/>
  <c r="N49" i="4" s="1"/>
  <c r="N11" i="4"/>
  <c r="K48" i="4"/>
  <c r="P58" i="4"/>
  <c r="P57" i="4" s="1"/>
  <c r="R58" i="4"/>
  <c r="R57" i="4" s="1"/>
  <c r="L66" i="4"/>
  <c r="L65" i="4" s="1"/>
  <c r="K74" i="4"/>
  <c r="K73" i="4" s="1"/>
  <c r="K72" i="4"/>
  <c r="L89" i="4"/>
  <c r="K95" i="4"/>
  <c r="K94" i="4" s="1"/>
  <c r="L126" i="4"/>
  <c r="K132" i="4"/>
  <c r="K131" i="4" s="1"/>
  <c r="K130" i="4"/>
  <c r="P19" i="4"/>
  <c r="P111" i="4"/>
  <c r="P110" i="4" s="1"/>
  <c r="R101" i="4"/>
  <c r="R103" i="4"/>
  <c r="R102" i="4" s="1"/>
  <c r="L204" i="4"/>
  <c r="L207" i="4" s="1"/>
  <c r="N74" i="4"/>
  <c r="N73" i="4" s="1"/>
  <c r="N72" i="4"/>
  <c r="K27" i="4"/>
  <c r="K29" i="4"/>
  <c r="K28" i="4" s="1"/>
  <c r="L64" i="4"/>
  <c r="N19" i="4"/>
  <c r="P66" i="4"/>
  <c r="P65" i="4" s="1"/>
  <c r="R66" i="4"/>
  <c r="R65" i="4" s="1"/>
  <c r="K64" i="4"/>
  <c r="K93" i="4"/>
  <c r="R132" i="4"/>
  <c r="R131" i="4" s="1"/>
  <c r="R130" i="4"/>
  <c r="L140" i="4"/>
  <c r="L139" i="4" s="1"/>
  <c r="L138" i="4"/>
  <c r="R48" i="4"/>
  <c r="R64" i="4"/>
  <c r="L97" i="4"/>
  <c r="K103" i="4"/>
  <c r="K102" i="4" s="1"/>
  <c r="K101" i="4"/>
  <c r="N111" i="4"/>
  <c r="N110" i="4" s="1"/>
  <c r="N109" i="4"/>
  <c r="L178" i="4"/>
  <c r="L177" i="4" s="1"/>
  <c r="L176" i="4"/>
  <c r="N207" i="4"/>
  <c r="N206" i="4" s="1"/>
  <c r="N205" i="4"/>
  <c r="P48" i="4"/>
  <c r="P64" i="4"/>
  <c r="R111" i="4"/>
  <c r="R110" i="4" s="1"/>
  <c r="R109" i="4"/>
  <c r="N124" i="4"/>
  <c r="N123" i="4" s="1"/>
  <c r="N122" i="4"/>
  <c r="P124" i="4"/>
  <c r="P123" i="4" s="1"/>
  <c r="P122" i="4"/>
  <c r="R124" i="4"/>
  <c r="R123" i="4" s="1"/>
  <c r="R122" i="4"/>
  <c r="L120" i="4"/>
  <c r="L122" i="4" s="1"/>
  <c r="K124" i="4"/>
  <c r="K123" i="4" s="1"/>
  <c r="K122" i="4"/>
  <c r="P215" i="4"/>
  <c r="P214" i="4" s="1"/>
  <c r="P213" i="4"/>
  <c r="R215" i="4"/>
  <c r="R214" i="4" s="1"/>
  <c r="R213" i="4"/>
  <c r="K109" i="4"/>
  <c r="P109" i="4"/>
  <c r="R146" i="4"/>
  <c r="R197" i="4"/>
  <c r="L184" i="4"/>
  <c r="L186" i="4"/>
  <c r="L185" i="4" s="1"/>
  <c r="I215" i="4"/>
  <c r="I214" i="4" s="1"/>
  <c r="I213" i="4"/>
  <c r="P103" i="4"/>
  <c r="P102" i="4" s="1"/>
  <c r="N132" i="4"/>
  <c r="N131" i="4" s="1"/>
  <c r="P160" i="4"/>
  <c r="R140" i="4"/>
  <c r="R139" i="4" s="1"/>
  <c r="R138" i="4"/>
  <c r="L142" i="4"/>
  <c r="K148" i="4"/>
  <c r="K147" i="4" s="1"/>
  <c r="K146" i="4"/>
  <c r="P205" i="4"/>
  <c r="P101" i="4"/>
  <c r="N148" i="4"/>
  <c r="N147" i="4" s="1"/>
  <c r="K207" i="4"/>
  <c r="K206" i="4" s="1"/>
  <c r="R223" i="4"/>
  <c r="R222" i="4" s="1"/>
  <c r="K223" i="4"/>
  <c r="K222" i="4" s="1"/>
  <c r="L219" i="4"/>
  <c r="P148" i="4"/>
  <c r="P147" i="4" s="1"/>
  <c r="P170" i="4"/>
  <c r="P169" i="4" s="1"/>
  <c r="R178" i="4"/>
  <c r="R177" i="4" s="1"/>
  <c r="K178" i="4"/>
  <c r="K177" i="4" s="1"/>
  <c r="K176" i="4"/>
  <c r="N215" i="4"/>
  <c r="N214" i="4" s="1"/>
  <c r="N213" i="4"/>
  <c r="N130" i="4"/>
  <c r="N146" i="4"/>
  <c r="N162" i="4"/>
  <c r="N161" i="4" s="1"/>
  <c r="P186" i="4"/>
  <c r="P185" i="4" s="1"/>
  <c r="R186" i="4"/>
  <c r="R185" i="4" s="1"/>
  <c r="K184" i="4"/>
  <c r="P199" i="4"/>
  <c r="P198" i="4" s="1"/>
  <c r="N178" i="4"/>
  <c r="N177" i="4" s="1"/>
  <c r="N176" i="4"/>
  <c r="L193" i="4"/>
  <c r="K199" i="4"/>
  <c r="K198" i="4" s="1"/>
  <c r="K197" i="4"/>
  <c r="P130" i="4"/>
  <c r="P146" i="4"/>
  <c r="K162" i="4"/>
  <c r="K161" i="4" s="1"/>
  <c r="R160" i="4"/>
  <c r="N199" i="4"/>
  <c r="N198" i="4" s="1"/>
  <c r="R207" i="4"/>
  <c r="R206" i="4" s="1"/>
  <c r="P168" i="4"/>
  <c r="P184" i="4"/>
  <c r="N197" i="4"/>
  <c r="L217" i="4"/>
  <c r="P221" i="4"/>
  <c r="R168" i="4"/>
  <c r="R184" i="4"/>
  <c r="P197" i="4"/>
  <c r="K205" i="4"/>
  <c r="R221" i="4"/>
  <c r="AC431" i="1"/>
  <c r="AC430" i="1" s="1"/>
  <c r="X431" i="1"/>
  <c r="X430" i="1" s="1"/>
  <c r="S431" i="1"/>
  <c r="S430" i="1" s="1"/>
  <c r="K431" i="1"/>
  <c r="K430" i="1" s="1"/>
  <c r="H431" i="1"/>
  <c r="H430" i="1" s="1"/>
  <c r="AC429" i="1"/>
  <c r="X429" i="1"/>
  <c r="S429" i="1"/>
  <c r="K429" i="1"/>
  <c r="H429" i="1"/>
  <c r="AE428" i="1"/>
  <c r="AF428" i="1" s="1"/>
  <c r="AG428" i="1" s="1"/>
  <c r="AD428" i="1"/>
  <c r="Z428" i="1"/>
  <c r="AA428" i="1" s="1"/>
  <c r="AB428" i="1" s="1"/>
  <c r="Y428" i="1"/>
  <c r="U428" i="1"/>
  <c r="V428" i="1" s="1"/>
  <c r="W428" i="1" s="1"/>
  <c r="T428" i="1"/>
  <c r="M428" i="1"/>
  <c r="N428" i="1" s="1"/>
  <c r="L428" i="1"/>
  <c r="O428" i="1" s="1"/>
  <c r="I428" i="1"/>
  <c r="AE427" i="1"/>
  <c r="AF427" i="1" s="1"/>
  <c r="AG427" i="1" s="1"/>
  <c r="AD427" i="1"/>
  <c r="Z427" i="1"/>
  <c r="AA427" i="1" s="1"/>
  <c r="AB427" i="1" s="1"/>
  <c r="Y427" i="1"/>
  <c r="U427" i="1"/>
  <c r="T427" i="1"/>
  <c r="M427" i="1"/>
  <c r="N427" i="1" s="1"/>
  <c r="L427" i="1"/>
  <c r="O427" i="1" s="1"/>
  <c r="I427" i="1"/>
  <c r="J427" i="1" s="1"/>
  <c r="M426" i="1"/>
  <c r="AE425" i="1"/>
  <c r="AF425" i="1" s="1"/>
  <c r="AG425" i="1" s="1"/>
  <c r="AD425" i="1"/>
  <c r="Z425" i="1"/>
  <c r="AA425" i="1" s="1"/>
  <c r="AB425" i="1" s="1"/>
  <c r="Y425" i="1"/>
  <c r="U425" i="1"/>
  <c r="V425" i="1" s="1"/>
  <c r="W425" i="1" s="1"/>
  <c r="T425" i="1"/>
  <c r="M425" i="1"/>
  <c r="N425" i="1" s="1"/>
  <c r="L425" i="1"/>
  <c r="I425" i="1"/>
  <c r="J425" i="1" s="1"/>
  <c r="AC423" i="1"/>
  <c r="AC422" i="1" s="1"/>
  <c r="X423" i="1"/>
  <c r="X422" i="1" s="1"/>
  <c r="S423" i="1"/>
  <c r="S422" i="1" s="1"/>
  <c r="AC421" i="1"/>
  <c r="X421" i="1"/>
  <c r="S421" i="1"/>
  <c r="AE420" i="1"/>
  <c r="AF420" i="1" s="1"/>
  <c r="AG420" i="1" s="1"/>
  <c r="AD420" i="1"/>
  <c r="Z420" i="1"/>
  <c r="AA420" i="1" s="1"/>
  <c r="AB420" i="1" s="1"/>
  <c r="Y420" i="1"/>
  <c r="U420" i="1"/>
  <c r="V420" i="1" s="1"/>
  <c r="W420" i="1" s="1"/>
  <c r="T420" i="1"/>
  <c r="M420" i="1"/>
  <c r="N420" i="1" s="1"/>
  <c r="L420" i="1"/>
  <c r="O420" i="1" s="1"/>
  <c r="I420" i="1"/>
  <c r="AE419" i="1"/>
  <c r="AF419" i="1" s="1"/>
  <c r="AG419" i="1" s="1"/>
  <c r="AD419" i="1"/>
  <c r="Z419" i="1"/>
  <c r="AA419" i="1" s="1"/>
  <c r="AB419" i="1" s="1"/>
  <c r="Y419" i="1"/>
  <c r="U419" i="1"/>
  <c r="V419" i="1" s="1"/>
  <c r="W419" i="1" s="1"/>
  <c r="T419" i="1"/>
  <c r="M419" i="1"/>
  <c r="N419" i="1" s="1"/>
  <c r="L419" i="1"/>
  <c r="O419" i="1" s="1"/>
  <c r="I419" i="1"/>
  <c r="J419" i="1" s="1"/>
  <c r="AE418" i="1"/>
  <c r="AF418" i="1" s="1"/>
  <c r="AG418" i="1" s="1"/>
  <c r="AD418" i="1"/>
  <c r="Z418" i="1"/>
  <c r="AA418" i="1" s="1"/>
  <c r="AB418" i="1" s="1"/>
  <c r="Y418" i="1"/>
  <c r="U418" i="1"/>
  <c r="V418" i="1" s="1"/>
  <c r="W418" i="1" s="1"/>
  <c r="T418" i="1"/>
  <c r="M418" i="1"/>
  <c r="N418" i="1" s="1"/>
  <c r="L418" i="1"/>
  <c r="O418" i="1" s="1"/>
  <c r="I418" i="1"/>
  <c r="J418" i="1" s="1"/>
  <c r="AE417" i="1"/>
  <c r="AD417" i="1"/>
  <c r="Z417" i="1"/>
  <c r="Y417" i="1"/>
  <c r="U417" i="1"/>
  <c r="V417" i="1" s="1"/>
  <c r="T417" i="1"/>
  <c r="K417" i="1"/>
  <c r="K421" i="1" s="1"/>
  <c r="H417" i="1"/>
  <c r="I417" i="1" s="1"/>
  <c r="AC415" i="1"/>
  <c r="AC414" i="1" s="1"/>
  <c r="X415" i="1"/>
  <c r="X414" i="1" s="1"/>
  <c r="S415" i="1"/>
  <c r="S414" i="1" s="1"/>
  <c r="K415" i="1"/>
  <c r="K414" i="1" s="1"/>
  <c r="H415" i="1"/>
  <c r="H414" i="1" s="1"/>
  <c r="AC413" i="1"/>
  <c r="X413" i="1"/>
  <c r="S413" i="1"/>
  <c r="K413" i="1"/>
  <c r="H413" i="1"/>
  <c r="AE412" i="1"/>
  <c r="AF412" i="1" s="1"/>
  <c r="AG412" i="1" s="1"/>
  <c r="AD412" i="1"/>
  <c r="Z412" i="1"/>
  <c r="AA412" i="1" s="1"/>
  <c r="AB412" i="1" s="1"/>
  <c r="Y412" i="1"/>
  <c r="U412" i="1"/>
  <c r="V412" i="1" s="1"/>
  <c r="W412" i="1" s="1"/>
  <c r="T412" i="1"/>
  <c r="M412" i="1"/>
  <c r="N412" i="1" s="1"/>
  <c r="L412" i="1"/>
  <c r="O412" i="1" s="1"/>
  <c r="I412" i="1"/>
  <c r="AE411" i="1"/>
  <c r="AF411" i="1" s="1"/>
  <c r="AG411" i="1" s="1"/>
  <c r="AD411" i="1"/>
  <c r="Z411" i="1"/>
  <c r="AA411" i="1" s="1"/>
  <c r="AB411" i="1" s="1"/>
  <c r="Y411" i="1"/>
  <c r="U411" i="1"/>
  <c r="V411" i="1" s="1"/>
  <c r="W411" i="1" s="1"/>
  <c r="T411" i="1"/>
  <c r="M411" i="1"/>
  <c r="L411" i="1"/>
  <c r="O411" i="1" s="1"/>
  <c r="I411" i="1"/>
  <c r="AE409" i="1"/>
  <c r="AD409" i="1"/>
  <c r="Z409" i="1"/>
  <c r="Y409" i="1"/>
  <c r="U409" i="1"/>
  <c r="T409" i="1"/>
  <c r="M409" i="1"/>
  <c r="N409" i="1" s="1"/>
  <c r="L409" i="1"/>
  <c r="O409" i="1" s="1"/>
  <c r="I409" i="1"/>
  <c r="J409" i="1" s="1"/>
  <c r="AC407" i="1"/>
  <c r="AC406" i="1" s="1"/>
  <c r="X407" i="1"/>
  <c r="X406" i="1" s="1"/>
  <c r="S407" i="1"/>
  <c r="S406" i="1" s="1"/>
  <c r="K407" i="1"/>
  <c r="K406" i="1" s="1"/>
  <c r="H407" i="1"/>
  <c r="H406" i="1" s="1"/>
  <c r="AC405" i="1"/>
  <c r="X405" i="1"/>
  <c r="S405" i="1"/>
  <c r="K405" i="1"/>
  <c r="H405" i="1"/>
  <c r="AE404" i="1"/>
  <c r="AF404" i="1" s="1"/>
  <c r="AG404" i="1" s="1"/>
  <c r="AD404" i="1"/>
  <c r="Z404" i="1"/>
  <c r="AA404" i="1" s="1"/>
  <c r="AB404" i="1" s="1"/>
  <c r="Y404" i="1"/>
  <c r="U404" i="1"/>
  <c r="V404" i="1" s="1"/>
  <c r="W404" i="1" s="1"/>
  <c r="T404" i="1"/>
  <c r="M404" i="1"/>
  <c r="N404" i="1" s="1"/>
  <c r="L404" i="1"/>
  <c r="O404" i="1" s="1"/>
  <c r="I404" i="1"/>
  <c r="J404" i="1" s="1"/>
  <c r="AE403" i="1"/>
  <c r="AF403" i="1" s="1"/>
  <c r="AG403" i="1" s="1"/>
  <c r="AD403" i="1"/>
  <c r="Z403" i="1"/>
  <c r="AA403" i="1" s="1"/>
  <c r="AB403" i="1" s="1"/>
  <c r="Y403" i="1"/>
  <c r="U403" i="1"/>
  <c r="V403" i="1" s="1"/>
  <c r="W403" i="1" s="1"/>
  <c r="T403" i="1"/>
  <c r="M403" i="1"/>
  <c r="N403" i="1" s="1"/>
  <c r="L403" i="1"/>
  <c r="O403" i="1" s="1"/>
  <c r="I403" i="1"/>
  <c r="AE402" i="1"/>
  <c r="AF402" i="1" s="1"/>
  <c r="AG402" i="1" s="1"/>
  <c r="AD402" i="1"/>
  <c r="Z402" i="1"/>
  <c r="AA402" i="1" s="1"/>
  <c r="AB402" i="1" s="1"/>
  <c r="Y402" i="1"/>
  <c r="U402" i="1"/>
  <c r="V402" i="1" s="1"/>
  <c r="W402" i="1" s="1"/>
  <c r="T402" i="1"/>
  <c r="M402" i="1"/>
  <c r="N402" i="1" s="1"/>
  <c r="L402" i="1"/>
  <c r="O402" i="1" s="1"/>
  <c r="I402" i="1"/>
  <c r="J402" i="1" s="1"/>
  <c r="AE401" i="1"/>
  <c r="AF401" i="1" s="1"/>
  <c r="AD401" i="1"/>
  <c r="Z401" i="1"/>
  <c r="AA401" i="1" s="1"/>
  <c r="AB401" i="1" s="1"/>
  <c r="Y401" i="1"/>
  <c r="U401" i="1"/>
  <c r="V401" i="1" s="1"/>
  <c r="W401" i="1" s="1"/>
  <c r="T401" i="1"/>
  <c r="M401" i="1"/>
  <c r="L401" i="1"/>
  <c r="I401" i="1"/>
  <c r="AC399" i="1"/>
  <c r="AC398" i="1" s="1"/>
  <c r="X399" i="1"/>
  <c r="X398" i="1" s="1"/>
  <c r="S399" i="1"/>
  <c r="S398" i="1" s="1"/>
  <c r="K399" i="1"/>
  <c r="K398" i="1" s="1"/>
  <c r="H399" i="1"/>
  <c r="H398" i="1" s="1"/>
  <c r="AC397" i="1"/>
  <c r="X397" i="1"/>
  <c r="S397" i="1"/>
  <c r="K397" i="1"/>
  <c r="H397" i="1"/>
  <c r="AE396" i="1"/>
  <c r="AF396" i="1" s="1"/>
  <c r="AG396" i="1" s="1"/>
  <c r="AD396" i="1"/>
  <c r="Z396" i="1"/>
  <c r="AA396" i="1" s="1"/>
  <c r="AB396" i="1" s="1"/>
  <c r="Y396" i="1"/>
  <c r="U396" i="1"/>
  <c r="V396" i="1" s="1"/>
  <c r="W396" i="1" s="1"/>
  <c r="T396" i="1"/>
  <c r="M396" i="1"/>
  <c r="N396" i="1" s="1"/>
  <c r="L396" i="1"/>
  <c r="O396" i="1" s="1"/>
  <c r="I396" i="1"/>
  <c r="AE395" i="1"/>
  <c r="AF395" i="1" s="1"/>
  <c r="AD395" i="1"/>
  <c r="Z395" i="1"/>
  <c r="AA395" i="1" s="1"/>
  <c r="Y395" i="1"/>
  <c r="U395" i="1"/>
  <c r="V395" i="1" s="1"/>
  <c r="T395" i="1"/>
  <c r="M395" i="1"/>
  <c r="N395" i="1" s="1"/>
  <c r="L395" i="1"/>
  <c r="O395" i="1" s="1"/>
  <c r="I395" i="1"/>
  <c r="J395" i="1" s="1"/>
  <c r="AE393" i="1"/>
  <c r="AF393" i="1" s="1"/>
  <c r="AG393" i="1" s="1"/>
  <c r="AD393" i="1"/>
  <c r="Z393" i="1"/>
  <c r="AA393" i="1" s="1"/>
  <c r="AB393" i="1" s="1"/>
  <c r="Y393" i="1"/>
  <c r="U393" i="1"/>
  <c r="V393" i="1" s="1"/>
  <c r="W393" i="1" s="1"/>
  <c r="T393" i="1"/>
  <c r="M393" i="1"/>
  <c r="L393" i="1"/>
  <c r="I393" i="1"/>
  <c r="AC391" i="1"/>
  <c r="AC390" i="1" s="1"/>
  <c r="X391" i="1"/>
  <c r="X390" i="1" s="1"/>
  <c r="S391" i="1"/>
  <c r="S390" i="1" s="1"/>
  <c r="K391" i="1"/>
  <c r="K390" i="1" s="1"/>
  <c r="H391" i="1"/>
  <c r="H390" i="1" s="1"/>
  <c r="AC389" i="1"/>
  <c r="X389" i="1"/>
  <c r="S389" i="1"/>
  <c r="K389" i="1"/>
  <c r="H389" i="1"/>
  <c r="AE388" i="1"/>
  <c r="AF388" i="1" s="1"/>
  <c r="AG388" i="1" s="1"/>
  <c r="AD388" i="1"/>
  <c r="Z388" i="1"/>
  <c r="AA388" i="1" s="1"/>
  <c r="AB388" i="1" s="1"/>
  <c r="Y388" i="1"/>
  <c r="U388" i="1"/>
  <c r="V388" i="1" s="1"/>
  <c r="W388" i="1" s="1"/>
  <c r="T388" i="1"/>
  <c r="M388" i="1"/>
  <c r="N388" i="1" s="1"/>
  <c r="L388" i="1"/>
  <c r="O388" i="1" s="1"/>
  <c r="I388" i="1"/>
  <c r="J388" i="1" s="1"/>
  <c r="AE387" i="1"/>
  <c r="AF387" i="1" s="1"/>
  <c r="AG387" i="1" s="1"/>
  <c r="AD387" i="1"/>
  <c r="Z387" i="1"/>
  <c r="AA387" i="1" s="1"/>
  <c r="AB387" i="1" s="1"/>
  <c r="Y387" i="1"/>
  <c r="U387" i="1"/>
  <c r="V387" i="1" s="1"/>
  <c r="W387" i="1" s="1"/>
  <c r="T387" i="1"/>
  <c r="M387" i="1"/>
  <c r="N387" i="1" s="1"/>
  <c r="L387" i="1"/>
  <c r="O387" i="1" s="1"/>
  <c r="I387" i="1"/>
  <c r="J387" i="1" s="1"/>
  <c r="AE386" i="1"/>
  <c r="AF386" i="1" s="1"/>
  <c r="AG386" i="1" s="1"/>
  <c r="AD386" i="1"/>
  <c r="Z386" i="1"/>
  <c r="AA386" i="1" s="1"/>
  <c r="AB386" i="1" s="1"/>
  <c r="Y386" i="1"/>
  <c r="M386" i="1"/>
  <c r="N386" i="1" s="1"/>
  <c r="L386" i="1"/>
  <c r="O386" i="1" s="1"/>
  <c r="I386" i="1"/>
  <c r="AE385" i="1"/>
  <c r="AF385" i="1" s="1"/>
  <c r="AD385" i="1"/>
  <c r="Z385" i="1"/>
  <c r="Y385" i="1"/>
  <c r="U385" i="1"/>
  <c r="V385" i="1" s="1"/>
  <c r="T385" i="1"/>
  <c r="M385" i="1"/>
  <c r="N385" i="1" s="1"/>
  <c r="L385" i="1"/>
  <c r="I385" i="1"/>
  <c r="AC378" i="1"/>
  <c r="AC377" i="1" s="1"/>
  <c r="X378" i="1"/>
  <c r="X377" i="1" s="1"/>
  <c r="S378" i="1"/>
  <c r="S377" i="1" s="1"/>
  <c r="K378" i="1"/>
  <c r="K377" i="1" s="1"/>
  <c r="H378" i="1"/>
  <c r="H377" i="1" s="1"/>
  <c r="AC376" i="1"/>
  <c r="X376" i="1"/>
  <c r="S376" i="1"/>
  <c r="K376" i="1"/>
  <c r="H376" i="1"/>
  <c r="AE375" i="1"/>
  <c r="AF375" i="1" s="1"/>
  <c r="AG375" i="1" s="1"/>
  <c r="AD375" i="1"/>
  <c r="Z375" i="1"/>
  <c r="AA375" i="1" s="1"/>
  <c r="AB375" i="1" s="1"/>
  <c r="Y375" i="1"/>
  <c r="U375" i="1"/>
  <c r="V375" i="1" s="1"/>
  <c r="W375" i="1" s="1"/>
  <c r="T375" i="1"/>
  <c r="M375" i="1"/>
  <c r="N375" i="1" s="1"/>
  <c r="L375" i="1"/>
  <c r="O375" i="1" s="1"/>
  <c r="I375" i="1"/>
  <c r="J375" i="1" s="1"/>
  <c r="AE374" i="1"/>
  <c r="AF374" i="1" s="1"/>
  <c r="AG374" i="1" s="1"/>
  <c r="AD374" i="1"/>
  <c r="Z374" i="1"/>
  <c r="AA374" i="1" s="1"/>
  <c r="AB374" i="1" s="1"/>
  <c r="Y374" i="1"/>
  <c r="U374" i="1"/>
  <c r="V374" i="1" s="1"/>
  <c r="W374" i="1" s="1"/>
  <c r="T374" i="1"/>
  <c r="M374" i="1"/>
  <c r="N374" i="1" s="1"/>
  <c r="L374" i="1"/>
  <c r="O374" i="1" s="1"/>
  <c r="I374" i="1"/>
  <c r="J374" i="1" s="1"/>
  <c r="AE373" i="1"/>
  <c r="AF373" i="1" s="1"/>
  <c r="AG373" i="1" s="1"/>
  <c r="AD373" i="1"/>
  <c r="Z373" i="1"/>
  <c r="AA373" i="1" s="1"/>
  <c r="AB373" i="1" s="1"/>
  <c r="Y373" i="1"/>
  <c r="U373" i="1"/>
  <c r="V373" i="1" s="1"/>
  <c r="W373" i="1" s="1"/>
  <c r="T373" i="1"/>
  <c r="M373" i="1"/>
  <c r="N373" i="1" s="1"/>
  <c r="L373" i="1"/>
  <c r="O373" i="1" s="1"/>
  <c r="I373" i="1"/>
  <c r="J373" i="1" s="1"/>
  <c r="AE372" i="1"/>
  <c r="AF372" i="1" s="1"/>
  <c r="AD372" i="1"/>
  <c r="Z372" i="1"/>
  <c r="AA372" i="1" s="1"/>
  <c r="AB372" i="1" s="1"/>
  <c r="Y372" i="1"/>
  <c r="U372" i="1"/>
  <c r="V372" i="1" s="1"/>
  <c r="T372" i="1"/>
  <c r="M372" i="1"/>
  <c r="N372" i="1" s="1"/>
  <c r="L372" i="1"/>
  <c r="I372" i="1"/>
  <c r="AC370" i="1"/>
  <c r="AC369" i="1" s="1"/>
  <c r="X370" i="1"/>
  <c r="X369" i="1" s="1"/>
  <c r="S370" i="1"/>
  <c r="S369" i="1" s="1"/>
  <c r="K370" i="1"/>
  <c r="K369" i="1" s="1"/>
  <c r="H370" i="1"/>
  <c r="H369" i="1" s="1"/>
  <c r="AC368" i="1"/>
  <c r="X368" i="1"/>
  <c r="S368" i="1"/>
  <c r="K368" i="1"/>
  <c r="H368" i="1"/>
  <c r="AE367" i="1"/>
  <c r="AF367" i="1" s="1"/>
  <c r="AG367" i="1" s="1"/>
  <c r="AD367" i="1"/>
  <c r="Z367" i="1"/>
  <c r="AA367" i="1" s="1"/>
  <c r="AB367" i="1" s="1"/>
  <c r="Y367" i="1"/>
  <c r="U367" i="1"/>
  <c r="T367" i="1"/>
  <c r="M367" i="1"/>
  <c r="N367" i="1" s="1"/>
  <c r="L367" i="1"/>
  <c r="O367" i="1" s="1"/>
  <c r="I367" i="1"/>
  <c r="J367" i="1" s="1"/>
  <c r="AE366" i="1"/>
  <c r="AF366" i="1" s="1"/>
  <c r="AG366" i="1" s="1"/>
  <c r="AD366" i="1"/>
  <c r="Z366" i="1"/>
  <c r="AA366" i="1" s="1"/>
  <c r="AB366" i="1" s="1"/>
  <c r="Y366" i="1"/>
  <c r="U366" i="1"/>
  <c r="V366" i="1" s="1"/>
  <c r="W366" i="1" s="1"/>
  <c r="T366" i="1"/>
  <c r="M366" i="1"/>
  <c r="L366" i="1"/>
  <c r="O366" i="1" s="1"/>
  <c r="I366" i="1"/>
  <c r="J366" i="1" s="1"/>
  <c r="AE365" i="1"/>
  <c r="AF365" i="1" s="1"/>
  <c r="AG365" i="1" s="1"/>
  <c r="AD365" i="1"/>
  <c r="Z365" i="1"/>
  <c r="AA365" i="1" s="1"/>
  <c r="AB365" i="1" s="1"/>
  <c r="Y365" i="1"/>
  <c r="U365" i="1"/>
  <c r="V365" i="1" s="1"/>
  <c r="W365" i="1" s="1"/>
  <c r="T365" i="1"/>
  <c r="M365" i="1"/>
  <c r="N365" i="1" s="1"/>
  <c r="L365" i="1"/>
  <c r="O365" i="1" s="1"/>
  <c r="I365" i="1"/>
  <c r="AE364" i="1"/>
  <c r="AF364" i="1" s="1"/>
  <c r="AG364" i="1" s="1"/>
  <c r="AD364" i="1"/>
  <c r="Z364" i="1"/>
  <c r="AA364" i="1" s="1"/>
  <c r="AB364" i="1" s="1"/>
  <c r="Y364" i="1"/>
  <c r="U364" i="1"/>
  <c r="V364" i="1" s="1"/>
  <c r="W364" i="1" s="1"/>
  <c r="T364" i="1"/>
  <c r="M364" i="1"/>
  <c r="N364" i="1" s="1"/>
  <c r="L364" i="1"/>
  <c r="O364" i="1" s="1"/>
  <c r="I364" i="1"/>
  <c r="AC362" i="1"/>
  <c r="AC361" i="1" s="1"/>
  <c r="X362" i="1"/>
  <c r="S362" i="1"/>
  <c r="S361" i="1" s="1"/>
  <c r="K362" i="1"/>
  <c r="K361" i="1" s="1"/>
  <c r="H362" i="1"/>
  <c r="H361" i="1" s="1"/>
  <c r="X361" i="1"/>
  <c r="AC360" i="1"/>
  <c r="X360" i="1"/>
  <c r="S360" i="1"/>
  <c r="K360" i="1"/>
  <c r="H360" i="1"/>
  <c r="AE359" i="1"/>
  <c r="AF359" i="1" s="1"/>
  <c r="AG359" i="1" s="1"/>
  <c r="AD359" i="1"/>
  <c r="Z359" i="1"/>
  <c r="AA359" i="1" s="1"/>
  <c r="AB359" i="1" s="1"/>
  <c r="Y359" i="1"/>
  <c r="U359" i="1"/>
  <c r="V359" i="1" s="1"/>
  <c r="W359" i="1" s="1"/>
  <c r="T359" i="1"/>
  <c r="M359" i="1"/>
  <c r="N359" i="1" s="1"/>
  <c r="L359" i="1"/>
  <c r="O359" i="1" s="1"/>
  <c r="I359" i="1"/>
  <c r="AE358" i="1"/>
  <c r="AF358" i="1" s="1"/>
  <c r="AG358" i="1" s="1"/>
  <c r="AD358" i="1"/>
  <c r="Z358" i="1"/>
  <c r="AA358" i="1" s="1"/>
  <c r="AB358" i="1" s="1"/>
  <c r="Y358" i="1"/>
  <c r="U358" i="1"/>
  <c r="V358" i="1" s="1"/>
  <c r="W358" i="1" s="1"/>
  <c r="T358" i="1"/>
  <c r="M358" i="1"/>
  <c r="N358" i="1" s="1"/>
  <c r="L358" i="1"/>
  <c r="O358" i="1" s="1"/>
  <c r="I358" i="1"/>
  <c r="AE357" i="1"/>
  <c r="AF357" i="1" s="1"/>
  <c r="AG357" i="1" s="1"/>
  <c r="AD357" i="1"/>
  <c r="Z357" i="1"/>
  <c r="AA357" i="1" s="1"/>
  <c r="AB357" i="1" s="1"/>
  <c r="Y357" i="1"/>
  <c r="U357" i="1"/>
  <c r="V357" i="1" s="1"/>
  <c r="W357" i="1" s="1"/>
  <c r="T357" i="1"/>
  <c r="M357" i="1"/>
  <c r="N357" i="1" s="1"/>
  <c r="L357" i="1"/>
  <c r="O357" i="1" s="1"/>
  <c r="I357" i="1"/>
  <c r="AE356" i="1"/>
  <c r="AF356" i="1" s="1"/>
  <c r="AD356" i="1"/>
  <c r="Z356" i="1"/>
  <c r="AA356" i="1" s="1"/>
  <c r="Y356" i="1"/>
  <c r="U356" i="1"/>
  <c r="T356" i="1"/>
  <c r="M356" i="1"/>
  <c r="L356" i="1"/>
  <c r="I356" i="1"/>
  <c r="J356" i="1" s="1"/>
  <c r="AC354" i="1"/>
  <c r="AC353" i="1" s="1"/>
  <c r="X354" i="1"/>
  <c r="X353" i="1" s="1"/>
  <c r="S354" i="1"/>
  <c r="S353" i="1" s="1"/>
  <c r="K354" i="1"/>
  <c r="K353" i="1" s="1"/>
  <c r="H354" i="1"/>
  <c r="H353" i="1" s="1"/>
  <c r="AC352" i="1"/>
  <c r="X352" i="1"/>
  <c r="S352" i="1"/>
  <c r="K352" i="1"/>
  <c r="H352" i="1"/>
  <c r="AE351" i="1"/>
  <c r="AF351" i="1" s="1"/>
  <c r="AG351" i="1" s="1"/>
  <c r="AD351" i="1"/>
  <c r="Z351" i="1"/>
  <c r="AA351" i="1" s="1"/>
  <c r="AB351" i="1" s="1"/>
  <c r="Y351" i="1"/>
  <c r="U351" i="1"/>
  <c r="V351" i="1" s="1"/>
  <c r="W351" i="1" s="1"/>
  <c r="T351" i="1"/>
  <c r="M351" i="1"/>
  <c r="N351" i="1" s="1"/>
  <c r="L351" i="1"/>
  <c r="O351" i="1" s="1"/>
  <c r="I351" i="1"/>
  <c r="AE350" i="1"/>
  <c r="AF350" i="1" s="1"/>
  <c r="AG350" i="1" s="1"/>
  <c r="AD350" i="1"/>
  <c r="Z350" i="1"/>
  <c r="AA350" i="1" s="1"/>
  <c r="AB350" i="1" s="1"/>
  <c r="Y350" i="1"/>
  <c r="U350" i="1"/>
  <c r="V350" i="1" s="1"/>
  <c r="W350" i="1" s="1"/>
  <c r="T350" i="1"/>
  <c r="M350" i="1"/>
  <c r="L350" i="1"/>
  <c r="I350" i="1"/>
  <c r="J350" i="1" s="1"/>
  <c r="AE349" i="1"/>
  <c r="AF349" i="1" s="1"/>
  <c r="AG349" i="1" s="1"/>
  <c r="AD349" i="1"/>
  <c r="Z349" i="1"/>
  <c r="AA349" i="1" s="1"/>
  <c r="AB349" i="1" s="1"/>
  <c r="Y349" i="1"/>
  <c r="U349" i="1"/>
  <c r="V349" i="1" s="1"/>
  <c r="W349" i="1" s="1"/>
  <c r="T349" i="1"/>
  <c r="M349" i="1"/>
  <c r="N349" i="1" s="1"/>
  <c r="L349" i="1"/>
  <c r="O349" i="1" s="1"/>
  <c r="I349" i="1"/>
  <c r="AE348" i="1"/>
  <c r="AD348" i="1"/>
  <c r="Z348" i="1"/>
  <c r="AA348" i="1" s="1"/>
  <c r="Y348" i="1"/>
  <c r="U348" i="1"/>
  <c r="T348" i="1"/>
  <c r="M348" i="1"/>
  <c r="N348" i="1" s="1"/>
  <c r="L348" i="1"/>
  <c r="O348" i="1" s="1"/>
  <c r="I348" i="1"/>
  <c r="J348" i="1" s="1"/>
  <c r="AC346" i="1"/>
  <c r="AC345" i="1" s="1"/>
  <c r="X346" i="1"/>
  <c r="X345" i="1" s="1"/>
  <c r="S346" i="1"/>
  <c r="S345" i="1" s="1"/>
  <c r="K346" i="1"/>
  <c r="K345" i="1" s="1"/>
  <c r="H346" i="1"/>
  <c r="H345" i="1" s="1"/>
  <c r="AC344" i="1"/>
  <c r="X344" i="1"/>
  <c r="S344" i="1"/>
  <c r="K344" i="1"/>
  <c r="H344" i="1"/>
  <c r="AE343" i="1"/>
  <c r="AF343" i="1" s="1"/>
  <c r="AG343" i="1" s="1"/>
  <c r="AD343" i="1"/>
  <c r="Z343" i="1"/>
  <c r="AA343" i="1" s="1"/>
  <c r="AB343" i="1" s="1"/>
  <c r="Y343" i="1"/>
  <c r="U343" i="1"/>
  <c r="V343" i="1" s="1"/>
  <c r="W343" i="1" s="1"/>
  <c r="T343" i="1"/>
  <c r="M343" i="1"/>
  <c r="N343" i="1" s="1"/>
  <c r="L343" i="1"/>
  <c r="O343" i="1" s="1"/>
  <c r="I343" i="1"/>
  <c r="AE342" i="1"/>
  <c r="AF342" i="1" s="1"/>
  <c r="AG342" i="1" s="1"/>
  <c r="AD342" i="1"/>
  <c r="Z342" i="1"/>
  <c r="AA342" i="1" s="1"/>
  <c r="AB342" i="1" s="1"/>
  <c r="Y342" i="1"/>
  <c r="U342" i="1"/>
  <c r="V342" i="1" s="1"/>
  <c r="W342" i="1" s="1"/>
  <c r="T342" i="1"/>
  <c r="M342" i="1"/>
  <c r="N342" i="1" s="1"/>
  <c r="L342" i="1"/>
  <c r="O342" i="1" s="1"/>
  <c r="I342" i="1"/>
  <c r="J342" i="1" s="1"/>
  <c r="AE341" i="1"/>
  <c r="AF341" i="1" s="1"/>
  <c r="AG341" i="1" s="1"/>
  <c r="AD341" i="1"/>
  <c r="Z341" i="1"/>
  <c r="AA341" i="1" s="1"/>
  <c r="AB341" i="1" s="1"/>
  <c r="Y341" i="1"/>
  <c r="U341" i="1"/>
  <c r="V341" i="1" s="1"/>
  <c r="W341" i="1" s="1"/>
  <c r="T341" i="1"/>
  <c r="M341" i="1"/>
  <c r="N341" i="1" s="1"/>
  <c r="L341" i="1"/>
  <c r="O341" i="1" s="1"/>
  <c r="I341" i="1"/>
  <c r="J341" i="1" s="1"/>
  <c r="AE340" i="1"/>
  <c r="AF340" i="1" s="1"/>
  <c r="AD340" i="1"/>
  <c r="Z340" i="1"/>
  <c r="AA340" i="1" s="1"/>
  <c r="Y340" i="1"/>
  <c r="U340" i="1"/>
  <c r="V340" i="1" s="1"/>
  <c r="T340" i="1"/>
  <c r="M340" i="1"/>
  <c r="L340" i="1"/>
  <c r="I340" i="1"/>
  <c r="AC338" i="1"/>
  <c r="AC337" i="1" s="1"/>
  <c r="X338" i="1"/>
  <c r="X337" i="1" s="1"/>
  <c r="S338" i="1"/>
  <c r="S337" i="1" s="1"/>
  <c r="K338" i="1"/>
  <c r="K337" i="1" s="1"/>
  <c r="AC336" i="1"/>
  <c r="X336" i="1"/>
  <c r="S336" i="1"/>
  <c r="K336" i="1"/>
  <c r="AE335" i="1"/>
  <c r="AF335" i="1" s="1"/>
  <c r="AG335" i="1" s="1"/>
  <c r="AD335" i="1"/>
  <c r="Z335" i="1"/>
  <c r="AA335" i="1" s="1"/>
  <c r="AB335" i="1" s="1"/>
  <c r="Y335" i="1"/>
  <c r="U335" i="1"/>
  <c r="V335" i="1" s="1"/>
  <c r="W335" i="1" s="1"/>
  <c r="T335" i="1"/>
  <c r="M335" i="1"/>
  <c r="N335" i="1" s="1"/>
  <c r="L335" i="1"/>
  <c r="H335" i="1"/>
  <c r="H338" i="1" s="1"/>
  <c r="AE334" i="1"/>
  <c r="AF334" i="1" s="1"/>
  <c r="AG334" i="1" s="1"/>
  <c r="AD334" i="1"/>
  <c r="Z334" i="1"/>
  <c r="AA334" i="1" s="1"/>
  <c r="AB334" i="1" s="1"/>
  <c r="Y334" i="1"/>
  <c r="U334" i="1"/>
  <c r="V334" i="1" s="1"/>
  <c r="W334" i="1" s="1"/>
  <c r="T334" i="1"/>
  <c r="M334" i="1"/>
  <c r="N334" i="1" s="1"/>
  <c r="L334" i="1"/>
  <c r="O334" i="1" s="1"/>
  <c r="I334" i="1"/>
  <c r="AE333" i="1"/>
  <c r="AF333" i="1" s="1"/>
  <c r="AG333" i="1" s="1"/>
  <c r="AD333" i="1"/>
  <c r="Z333" i="1"/>
  <c r="AA333" i="1" s="1"/>
  <c r="AB333" i="1" s="1"/>
  <c r="Y333" i="1"/>
  <c r="U333" i="1"/>
  <c r="V333" i="1" s="1"/>
  <c r="W333" i="1" s="1"/>
  <c r="T333" i="1"/>
  <c r="M333" i="1"/>
  <c r="N333" i="1" s="1"/>
  <c r="L333" i="1"/>
  <c r="O333" i="1" s="1"/>
  <c r="I333" i="1"/>
  <c r="J333" i="1" s="1"/>
  <c r="AE332" i="1"/>
  <c r="AD332" i="1"/>
  <c r="Z332" i="1"/>
  <c r="Y332" i="1"/>
  <c r="U332" i="1"/>
  <c r="T332" i="1"/>
  <c r="M332" i="1"/>
  <c r="L332" i="1"/>
  <c r="I332" i="1"/>
  <c r="J332" i="1" s="1"/>
  <c r="AC324" i="1"/>
  <c r="AC323" i="1" s="1"/>
  <c r="X324" i="1"/>
  <c r="X323" i="1" s="1"/>
  <c r="S324" i="1"/>
  <c r="S323" i="1" s="1"/>
  <c r="K324" i="1"/>
  <c r="K323" i="1" s="1"/>
  <c r="H324" i="1"/>
  <c r="H323" i="1" s="1"/>
  <c r="AC322" i="1"/>
  <c r="X322" i="1"/>
  <c r="S322" i="1"/>
  <c r="K322" i="1"/>
  <c r="H322" i="1"/>
  <c r="AE321" i="1"/>
  <c r="AF321" i="1" s="1"/>
  <c r="AG321" i="1" s="1"/>
  <c r="AD321" i="1"/>
  <c r="Z321" i="1"/>
  <c r="AA321" i="1" s="1"/>
  <c r="AB321" i="1" s="1"/>
  <c r="Y321" i="1"/>
  <c r="U321" i="1"/>
  <c r="V321" i="1" s="1"/>
  <c r="W321" i="1" s="1"/>
  <c r="T321" i="1"/>
  <c r="M321" i="1"/>
  <c r="N321" i="1" s="1"/>
  <c r="L321" i="1"/>
  <c r="O321" i="1" s="1"/>
  <c r="I321" i="1"/>
  <c r="J321" i="1" s="1"/>
  <c r="AE320" i="1"/>
  <c r="AF320" i="1" s="1"/>
  <c r="AG320" i="1" s="1"/>
  <c r="AD320" i="1"/>
  <c r="Z320" i="1"/>
  <c r="Y320" i="1"/>
  <c r="U320" i="1"/>
  <c r="V320" i="1" s="1"/>
  <c r="W320" i="1" s="1"/>
  <c r="T320" i="1"/>
  <c r="M320" i="1"/>
  <c r="N320" i="1" s="1"/>
  <c r="L320" i="1"/>
  <c r="O320" i="1" s="1"/>
  <c r="I320" i="1"/>
  <c r="AE319" i="1"/>
  <c r="AD319" i="1"/>
  <c r="Z319" i="1"/>
  <c r="AA319" i="1" s="1"/>
  <c r="AB319" i="1" s="1"/>
  <c r="Y319" i="1"/>
  <c r="U319" i="1"/>
  <c r="V319" i="1" s="1"/>
  <c r="W319" i="1" s="1"/>
  <c r="T319" i="1"/>
  <c r="M319" i="1"/>
  <c r="N319" i="1" s="1"/>
  <c r="L319" i="1"/>
  <c r="O319" i="1" s="1"/>
  <c r="I319" i="1"/>
  <c r="J319" i="1" s="1"/>
  <c r="AE318" i="1"/>
  <c r="AF318" i="1" s="1"/>
  <c r="AG318" i="1" s="1"/>
  <c r="AD318" i="1"/>
  <c r="Z318" i="1"/>
  <c r="Y318" i="1"/>
  <c r="U318" i="1"/>
  <c r="V318" i="1" s="1"/>
  <c r="W318" i="1" s="1"/>
  <c r="T318" i="1"/>
  <c r="M318" i="1"/>
  <c r="N318" i="1" s="1"/>
  <c r="L318" i="1"/>
  <c r="I318" i="1"/>
  <c r="AC316" i="1"/>
  <c r="AC315" i="1" s="1"/>
  <c r="X316" i="1"/>
  <c r="S316" i="1"/>
  <c r="S315" i="1" s="1"/>
  <c r="K316" i="1"/>
  <c r="H316" i="1"/>
  <c r="X315" i="1"/>
  <c r="K315" i="1"/>
  <c r="H315" i="1"/>
  <c r="AC314" i="1"/>
  <c r="X314" i="1"/>
  <c r="S314" i="1"/>
  <c r="K314" i="1"/>
  <c r="H314" i="1"/>
  <c r="AE313" i="1"/>
  <c r="AF313" i="1" s="1"/>
  <c r="AG313" i="1" s="1"/>
  <c r="AD313" i="1"/>
  <c r="Z313" i="1"/>
  <c r="AA313" i="1" s="1"/>
  <c r="AB313" i="1" s="1"/>
  <c r="Y313" i="1"/>
  <c r="U313" i="1"/>
  <c r="V313" i="1" s="1"/>
  <c r="W313" i="1" s="1"/>
  <c r="T313" i="1"/>
  <c r="M313" i="1"/>
  <c r="L313" i="1"/>
  <c r="O313" i="1" s="1"/>
  <c r="I313" i="1"/>
  <c r="J313" i="1" s="1"/>
  <c r="AE312" i="1"/>
  <c r="AF312" i="1" s="1"/>
  <c r="AG312" i="1" s="1"/>
  <c r="AD312" i="1"/>
  <c r="Z312" i="1"/>
  <c r="AA312" i="1" s="1"/>
  <c r="AB312" i="1" s="1"/>
  <c r="Y312" i="1"/>
  <c r="U312" i="1"/>
  <c r="V312" i="1" s="1"/>
  <c r="W312" i="1" s="1"/>
  <c r="T312" i="1"/>
  <c r="M312" i="1"/>
  <c r="N312" i="1" s="1"/>
  <c r="L312" i="1"/>
  <c r="O312" i="1" s="1"/>
  <c r="I312" i="1"/>
  <c r="AE311" i="1"/>
  <c r="AF311" i="1" s="1"/>
  <c r="AG311" i="1" s="1"/>
  <c r="AD311" i="1"/>
  <c r="Z311" i="1"/>
  <c r="AA311" i="1" s="1"/>
  <c r="AB311" i="1" s="1"/>
  <c r="Y311" i="1"/>
  <c r="U311" i="1"/>
  <c r="V311" i="1" s="1"/>
  <c r="W311" i="1" s="1"/>
  <c r="T311" i="1"/>
  <c r="M311" i="1"/>
  <c r="N311" i="1" s="1"/>
  <c r="L311" i="1"/>
  <c r="O311" i="1" s="1"/>
  <c r="I311" i="1"/>
  <c r="AE310" i="1"/>
  <c r="AD310" i="1"/>
  <c r="Z310" i="1"/>
  <c r="Y310" i="1"/>
  <c r="U310" i="1"/>
  <c r="T310" i="1"/>
  <c r="M310" i="1"/>
  <c r="N310" i="1" s="1"/>
  <c r="L310" i="1"/>
  <c r="I310" i="1"/>
  <c r="AC308" i="1"/>
  <c r="AC307" i="1" s="1"/>
  <c r="X308" i="1"/>
  <c r="X307" i="1" s="1"/>
  <c r="S308" i="1"/>
  <c r="S307" i="1" s="1"/>
  <c r="K308" i="1"/>
  <c r="K307" i="1" s="1"/>
  <c r="H308" i="1"/>
  <c r="H307" i="1" s="1"/>
  <c r="AC306" i="1"/>
  <c r="X306" i="1"/>
  <c r="S306" i="1"/>
  <c r="K306" i="1"/>
  <c r="H306" i="1"/>
  <c r="AE305" i="1"/>
  <c r="AF305" i="1" s="1"/>
  <c r="AG305" i="1" s="1"/>
  <c r="AD305" i="1"/>
  <c r="Z305" i="1"/>
  <c r="AA305" i="1" s="1"/>
  <c r="AB305" i="1" s="1"/>
  <c r="Y305" i="1"/>
  <c r="U305" i="1"/>
  <c r="V305" i="1" s="1"/>
  <c r="W305" i="1" s="1"/>
  <c r="T305" i="1"/>
  <c r="M305" i="1"/>
  <c r="N305" i="1" s="1"/>
  <c r="L305" i="1"/>
  <c r="O305" i="1" s="1"/>
  <c r="I305" i="1"/>
  <c r="AE304" i="1"/>
  <c r="AF304" i="1" s="1"/>
  <c r="AG304" i="1" s="1"/>
  <c r="AD304" i="1"/>
  <c r="AB304" i="1"/>
  <c r="Y304" i="1"/>
  <c r="U304" i="1"/>
  <c r="V304" i="1" s="1"/>
  <c r="W304" i="1" s="1"/>
  <c r="T304" i="1"/>
  <c r="M304" i="1"/>
  <c r="N304" i="1" s="1"/>
  <c r="L304" i="1"/>
  <c r="I304" i="1"/>
  <c r="AE303" i="1"/>
  <c r="AF303" i="1" s="1"/>
  <c r="AD303" i="1"/>
  <c r="AB303" i="1"/>
  <c r="Y303" i="1"/>
  <c r="U303" i="1"/>
  <c r="V303" i="1" s="1"/>
  <c r="W303" i="1" s="1"/>
  <c r="T303" i="1"/>
  <c r="M303" i="1"/>
  <c r="L303" i="1"/>
  <c r="O303" i="1" s="1"/>
  <c r="I303" i="1"/>
  <c r="J303" i="1" s="1"/>
  <c r="AE302" i="1"/>
  <c r="AF302" i="1" s="1"/>
  <c r="AG302" i="1" s="1"/>
  <c r="AD302" i="1"/>
  <c r="Z302" i="1"/>
  <c r="AA302" i="1" s="1"/>
  <c r="AB302" i="1" s="1"/>
  <c r="Y302" i="1"/>
  <c r="U302" i="1"/>
  <c r="V302" i="1" s="1"/>
  <c r="T302" i="1"/>
  <c r="M302" i="1"/>
  <c r="N302" i="1" s="1"/>
  <c r="L302" i="1"/>
  <c r="I302" i="1"/>
  <c r="AC300" i="1"/>
  <c r="AC299" i="1" s="1"/>
  <c r="X300" i="1"/>
  <c r="S300" i="1"/>
  <c r="K300" i="1"/>
  <c r="K299" i="1" s="1"/>
  <c r="H300" i="1"/>
  <c r="H299" i="1" s="1"/>
  <c r="X299" i="1"/>
  <c r="S299" i="1"/>
  <c r="AC298" i="1"/>
  <c r="X298" i="1"/>
  <c r="S298" i="1"/>
  <c r="K298" i="1"/>
  <c r="H298" i="1"/>
  <c r="AE297" i="1"/>
  <c r="AF297" i="1" s="1"/>
  <c r="AG297" i="1" s="1"/>
  <c r="AD297" i="1"/>
  <c r="Z297" i="1"/>
  <c r="AA297" i="1" s="1"/>
  <c r="AB297" i="1" s="1"/>
  <c r="Y297" i="1"/>
  <c r="U297" i="1"/>
  <c r="V297" i="1" s="1"/>
  <c r="W297" i="1" s="1"/>
  <c r="T297" i="1"/>
  <c r="M297" i="1"/>
  <c r="L297" i="1"/>
  <c r="O297" i="1" s="1"/>
  <c r="I297" i="1"/>
  <c r="J297" i="1" s="1"/>
  <c r="AE296" i="1"/>
  <c r="AF296" i="1" s="1"/>
  <c r="AG296" i="1" s="1"/>
  <c r="AD296" i="1"/>
  <c r="Z296" i="1"/>
  <c r="AA296" i="1" s="1"/>
  <c r="AB296" i="1" s="1"/>
  <c r="Y296" i="1"/>
  <c r="U296" i="1"/>
  <c r="V296" i="1" s="1"/>
  <c r="W296" i="1" s="1"/>
  <c r="T296" i="1"/>
  <c r="M296" i="1"/>
  <c r="N296" i="1" s="1"/>
  <c r="L296" i="1"/>
  <c r="O296" i="1" s="1"/>
  <c r="I296" i="1"/>
  <c r="AE295" i="1"/>
  <c r="AF295" i="1" s="1"/>
  <c r="AG295" i="1" s="1"/>
  <c r="AD295" i="1"/>
  <c r="Z295" i="1"/>
  <c r="AA295" i="1" s="1"/>
  <c r="AB295" i="1" s="1"/>
  <c r="Y295" i="1"/>
  <c r="U295" i="1"/>
  <c r="V295" i="1" s="1"/>
  <c r="W295" i="1" s="1"/>
  <c r="T295" i="1"/>
  <c r="M295" i="1"/>
  <c r="N295" i="1" s="1"/>
  <c r="L295" i="1"/>
  <c r="O295" i="1" s="1"/>
  <c r="I295" i="1"/>
  <c r="J295" i="1" s="1"/>
  <c r="AE294" i="1"/>
  <c r="AD294" i="1"/>
  <c r="Z294" i="1"/>
  <c r="Y294" i="1"/>
  <c r="U294" i="1"/>
  <c r="T294" i="1"/>
  <c r="M294" i="1"/>
  <c r="N294" i="1" s="1"/>
  <c r="L294" i="1"/>
  <c r="I294" i="1"/>
  <c r="AC292" i="1"/>
  <c r="AC291" i="1" s="1"/>
  <c r="X292" i="1"/>
  <c r="X291" i="1" s="1"/>
  <c r="S292" i="1"/>
  <c r="S291" i="1" s="1"/>
  <c r="H292" i="1"/>
  <c r="H291" i="1" s="1"/>
  <c r="AC290" i="1"/>
  <c r="X290" i="1"/>
  <c r="S290" i="1"/>
  <c r="H290" i="1"/>
  <c r="AE289" i="1"/>
  <c r="AF289" i="1" s="1"/>
  <c r="AG289" i="1" s="1"/>
  <c r="AD289" i="1"/>
  <c r="Z289" i="1"/>
  <c r="AA289" i="1" s="1"/>
  <c r="AB289" i="1" s="1"/>
  <c r="Y289" i="1"/>
  <c r="U289" i="1"/>
  <c r="V289" i="1" s="1"/>
  <c r="W289" i="1" s="1"/>
  <c r="T289" i="1"/>
  <c r="M289" i="1"/>
  <c r="N289" i="1" s="1"/>
  <c r="L289" i="1"/>
  <c r="O289" i="1" s="1"/>
  <c r="I289" i="1"/>
  <c r="J289" i="1" s="1"/>
  <c r="AE288" i="1"/>
  <c r="AF288" i="1" s="1"/>
  <c r="AG288" i="1" s="1"/>
  <c r="AD288" i="1"/>
  <c r="Z288" i="1"/>
  <c r="AA288" i="1" s="1"/>
  <c r="AB288" i="1" s="1"/>
  <c r="Y288" i="1"/>
  <c r="U288" i="1"/>
  <c r="V288" i="1" s="1"/>
  <c r="W288" i="1" s="1"/>
  <c r="T288" i="1"/>
  <c r="M288" i="1"/>
  <c r="N288" i="1" s="1"/>
  <c r="L288" i="1"/>
  <c r="O288" i="1" s="1"/>
  <c r="I288" i="1"/>
  <c r="J288" i="1" s="1"/>
  <c r="AE287" i="1"/>
  <c r="AF287" i="1" s="1"/>
  <c r="AG287" i="1" s="1"/>
  <c r="AD287" i="1"/>
  <c r="Z287" i="1"/>
  <c r="AA287" i="1" s="1"/>
  <c r="Y287" i="1"/>
  <c r="U287" i="1"/>
  <c r="V287" i="1" s="1"/>
  <c r="W287" i="1" s="1"/>
  <c r="T287" i="1"/>
  <c r="K287" i="1"/>
  <c r="L287" i="1" s="1"/>
  <c r="O287" i="1" s="1"/>
  <c r="I287" i="1"/>
  <c r="AE286" i="1"/>
  <c r="AF286" i="1" s="1"/>
  <c r="AG286" i="1" s="1"/>
  <c r="AD286" i="1"/>
  <c r="Z286" i="1"/>
  <c r="AA286" i="1" s="1"/>
  <c r="AB286" i="1" s="1"/>
  <c r="Y286" i="1"/>
  <c r="U286" i="1"/>
  <c r="V286" i="1" s="1"/>
  <c r="W286" i="1" s="1"/>
  <c r="T286" i="1"/>
  <c r="M286" i="1"/>
  <c r="N286" i="1" s="1"/>
  <c r="L286" i="1"/>
  <c r="O286" i="1" s="1"/>
  <c r="I286" i="1"/>
  <c r="AC284" i="1"/>
  <c r="AC283" i="1" s="1"/>
  <c r="X284" i="1"/>
  <c r="X283" i="1" s="1"/>
  <c r="S284" i="1"/>
  <c r="S283" i="1" s="1"/>
  <c r="H284" i="1"/>
  <c r="H283" i="1" s="1"/>
  <c r="AC282" i="1"/>
  <c r="X282" i="1"/>
  <c r="S282" i="1"/>
  <c r="H282" i="1"/>
  <c r="AE281" i="1"/>
  <c r="AF281" i="1" s="1"/>
  <c r="AG281" i="1" s="1"/>
  <c r="AD281" i="1"/>
  <c r="Z281" i="1"/>
  <c r="AA281" i="1" s="1"/>
  <c r="AB281" i="1" s="1"/>
  <c r="Y281" i="1"/>
  <c r="U281" i="1"/>
  <c r="V281" i="1" s="1"/>
  <c r="W281" i="1" s="1"/>
  <c r="T281" i="1"/>
  <c r="M281" i="1"/>
  <c r="N281" i="1" s="1"/>
  <c r="L281" i="1"/>
  <c r="O281" i="1" s="1"/>
  <c r="I281" i="1"/>
  <c r="AE280" i="1"/>
  <c r="AF280" i="1" s="1"/>
  <c r="AG280" i="1" s="1"/>
  <c r="AD280" i="1"/>
  <c r="Z280" i="1"/>
  <c r="AA280" i="1" s="1"/>
  <c r="AB280" i="1" s="1"/>
  <c r="Y280" i="1"/>
  <c r="U280" i="1"/>
  <c r="V280" i="1" s="1"/>
  <c r="W280" i="1" s="1"/>
  <c r="T280" i="1"/>
  <c r="M280" i="1"/>
  <c r="N280" i="1" s="1"/>
  <c r="L280" i="1"/>
  <c r="O280" i="1" s="1"/>
  <c r="I280" i="1"/>
  <c r="J280" i="1" s="1"/>
  <c r="AE279" i="1"/>
  <c r="AF279" i="1" s="1"/>
  <c r="AG279" i="1" s="1"/>
  <c r="AD279" i="1"/>
  <c r="Z279" i="1"/>
  <c r="Y279" i="1"/>
  <c r="U279" i="1"/>
  <c r="V279" i="1" s="1"/>
  <c r="W279" i="1" s="1"/>
  <c r="T279" i="1"/>
  <c r="K279" i="1"/>
  <c r="L279" i="1" s="1"/>
  <c r="I279" i="1"/>
  <c r="J279" i="1" s="1"/>
  <c r="AE278" i="1"/>
  <c r="AF278" i="1" s="1"/>
  <c r="AG278" i="1" s="1"/>
  <c r="AD278" i="1"/>
  <c r="Z278" i="1"/>
  <c r="AA278" i="1" s="1"/>
  <c r="AB278" i="1" s="1"/>
  <c r="Y278" i="1"/>
  <c r="U278" i="1"/>
  <c r="V278" i="1" s="1"/>
  <c r="T278" i="1"/>
  <c r="M278" i="1"/>
  <c r="N278" i="1" s="1"/>
  <c r="L278" i="1"/>
  <c r="I278" i="1"/>
  <c r="AC271" i="1"/>
  <c r="AC270" i="1" s="1"/>
  <c r="X271" i="1"/>
  <c r="X270" i="1" s="1"/>
  <c r="S271" i="1"/>
  <c r="S270" i="1" s="1"/>
  <c r="K271" i="1"/>
  <c r="K270" i="1" s="1"/>
  <c r="H271" i="1"/>
  <c r="H270" i="1" s="1"/>
  <c r="AC269" i="1"/>
  <c r="X269" i="1"/>
  <c r="S269" i="1"/>
  <c r="K269" i="1"/>
  <c r="H269" i="1"/>
  <c r="AE268" i="1"/>
  <c r="AF268" i="1" s="1"/>
  <c r="AG268" i="1" s="1"/>
  <c r="AD268" i="1"/>
  <c r="Z268" i="1"/>
  <c r="AA268" i="1" s="1"/>
  <c r="AB268" i="1" s="1"/>
  <c r="Y268" i="1"/>
  <c r="U268" i="1"/>
  <c r="V268" i="1" s="1"/>
  <c r="W268" i="1" s="1"/>
  <c r="T268" i="1"/>
  <c r="M268" i="1"/>
  <c r="N268" i="1" s="1"/>
  <c r="L268" i="1"/>
  <c r="O268" i="1" s="1"/>
  <c r="J268" i="1"/>
  <c r="I268" i="1"/>
  <c r="AE267" i="1"/>
  <c r="AF267" i="1" s="1"/>
  <c r="AG267" i="1" s="1"/>
  <c r="AD267" i="1"/>
  <c r="Z267" i="1"/>
  <c r="AA267" i="1" s="1"/>
  <c r="AB267" i="1" s="1"/>
  <c r="Y267" i="1"/>
  <c r="U267" i="1"/>
  <c r="V267" i="1" s="1"/>
  <c r="W267" i="1" s="1"/>
  <c r="T267" i="1"/>
  <c r="M267" i="1"/>
  <c r="N267" i="1" s="1"/>
  <c r="L267" i="1"/>
  <c r="I267" i="1"/>
  <c r="J267" i="1" s="1"/>
  <c r="AE266" i="1"/>
  <c r="AF266" i="1" s="1"/>
  <c r="AD266" i="1"/>
  <c r="Z266" i="1"/>
  <c r="AA266" i="1" s="1"/>
  <c r="AB266" i="1" s="1"/>
  <c r="Y266" i="1"/>
  <c r="U266" i="1"/>
  <c r="V266" i="1" s="1"/>
  <c r="T266" i="1"/>
  <c r="M266" i="1"/>
  <c r="N266" i="1" s="1"/>
  <c r="L266" i="1"/>
  <c r="O266" i="1" s="1"/>
  <c r="I266" i="1"/>
  <c r="J266" i="1" s="1"/>
  <c r="AE265" i="1"/>
  <c r="AF265" i="1" s="1"/>
  <c r="AG265" i="1" s="1"/>
  <c r="AD265" i="1"/>
  <c r="Z265" i="1"/>
  <c r="AA265" i="1" s="1"/>
  <c r="AB265" i="1" s="1"/>
  <c r="Y265" i="1"/>
  <c r="U265" i="1"/>
  <c r="V265" i="1" s="1"/>
  <c r="W265" i="1" s="1"/>
  <c r="T265" i="1"/>
  <c r="M265" i="1"/>
  <c r="L265" i="1"/>
  <c r="I265" i="1"/>
  <c r="AC263" i="1"/>
  <c r="AC262" i="1" s="1"/>
  <c r="X263" i="1"/>
  <c r="S263" i="1"/>
  <c r="K263" i="1"/>
  <c r="H263" i="1"/>
  <c r="X262" i="1"/>
  <c r="S262" i="1"/>
  <c r="K262" i="1"/>
  <c r="H262" i="1"/>
  <c r="AC261" i="1"/>
  <c r="X261" i="1"/>
  <c r="S261" i="1"/>
  <c r="K261" i="1"/>
  <c r="H261" i="1"/>
  <c r="AE260" i="1"/>
  <c r="AF260" i="1" s="1"/>
  <c r="AG260" i="1" s="1"/>
  <c r="AD260" i="1"/>
  <c r="Z260" i="1"/>
  <c r="AA260" i="1" s="1"/>
  <c r="AB260" i="1" s="1"/>
  <c r="Y260" i="1"/>
  <c r="U260" i="1"/>
  <c r="V260" i="1" s="1"/>
  <c r="W260" i="1" s="1"/>
  <c r="T260" i="1"/>
  <c r="M260" i="1"/>
  <c r="N260" i="1" s="1"/>
  <c r="L260" i="1"/>
  <c r="O260" i="1" s="1"/>
  <c r="I260" i="1"/>
  <c r="J260" i="1" s="1"/>
  <c r="AE259" i="1"/>
  <c r="AF259" i="1" s="1"/>
  <c r="AG259" i="1" s="1"/>
  <c r="AD259" i="1"/>
  <c r="Z259" i="1"/>
  <c r="AA259" i="1" s="1"/>
  <c r="AB259" i="1" s="1"/>
  <c r="Y259" i="1"/>
  <c r="U259" i="1"/>
  <c r="V259" i="1" s="1"/>
  <c r="W259" i="1" s="1"/>
  <c r="T259" i="1"/>
  <c r="M259" i="1"/>
  <c r="L259" i="1"/>
  <c r="O259" i="1" s="1"/>
  <c r="I259" i="1"/>
  <c r="AE258" i="1"/>
  <c r="AF258" i="1" s="1"/>
  <c r="AG258" i="1" s="1"/>
  <c r="AD258" i="1"/>
  <c r="Z258" i="1"/>
  <c r="AA258" i="1" s="1"/>
  <c r="AB258" i="1" s="1"/>
  <c r="Y258" i="1"/>
  <c r="U258" i="1"/>
  <c r="V258" i="1" s="1"/>
  <c r="W258" i="1" s="1"/>
  <c r="T258" i="1"/>
  <c r="M258" i="1"/>
  <c r="N258" i="1" s="1"/>
  <c r="L258" i="1"/>
  <c r="O258" i="1" s="1"/>
  <c r="I258" i="1"/>
  <c r="AE257" i="1"/>
  <c r="AD257" i="1"/>
  <c r="Z257" i="1"/>
  <c r="Y257" i="1"/>
  <c r="U257" i="1"/>
  <c r="T257" i="1"/>
  <c r="M257" i="1"/>
  <c r="N257" i="1" s="1"/>
  <c r="L257" i="1"/>
  <c r="I257" i="1"/>
  <c r="AC255" i="1"/>
  <c r="AC254" i="1" s="1"/>
  <c r="X255" i="1"/>
  <c r="X254" i="1" s="1"/>
  <c r="S255" i="1"/>
  <c r="S254" i="1" s="1"/>
  <c r="K255" i="1"/>
  <c r="K254" i="1" s="1"/>
  <c r="H255" i="1"/>
  <c r="H254" i="1" s="1"/>
  <c r="AC253" i="1"/>
  <c r="X253" i="1"/>
  <c r="S253" i="1"/>
  <c r="K253" i="1"/>
  <c r="H253" i="1"/>
  <c r="AE252" i="1"/>
  <c r="AF252" i="1" s="1"/>
  <c r="AG252" i="1" s="1"/>
  <c r="AD252" i="1"/>
  <c r="Z252" i="1"/>
  <c r="AA252" i="1" s="1"/>
  <c r="AB252" i="1" s="1"/>
  <c r="Y252" i="1"/>
  <c r="U252" i="1"/>
  <c r="V252" i="1" s="1"/>
  <c r="W252" i="1" s="1"/>
  <c r="T252" i="1"/>
  <c r="M252" i="1"/>
  <c r="N252" i="1" s="1"/>
  <c r="L252" i="1"/>
  <c r="O252" i="1" s="1"/>
  <c r="I252" i="1"/>
  <c r="J252" i="1" s="1"/>
  <c r="AE251" i="1"/>
  <c r="AF251" i="1" s="1"/>
  <c r="AG251" i="1" s="1"/>
  <c r="AD251" i="1"/>
  <c r="Z251" i="1"/>
  <c r="Y251" i="1"/>
  <c r="U251" i="1"/>
  <c r="V251" i="1" s="1"/>
  <c r="W251" i="1" s="1"/>
  <c r="T251" i="1"/>
  <c r="M251" i="1"/>
  <c r="N251" i="1" s="1"/>
  <c r="L251" i="1"/>
  <c r="I251" i="1"/>
  <c r="AE250" i="1"/>
  <c r="AF250" i="1" s="1"/>
  <c r="AD250" i="1"/>
  <c r="Z250" i="1"/>
  <c r="AA250" i="1" s="1"/>
  <c r="AB250" i="1" s="1"/>
  <c r="Y250" i="1"/>
  <c r="U250" i="1"/>
  <c r="V250" i="1" s="1"/>
  <c r="T250" i="1"/>
  <c r="M250" i="1"/>
  <c r="L250" i="1"/>
  <c r="O250" i="1" s="1"/>
  <c r="I250" i="1"/>
  <c r="J250" i="1" s="1"/>
  <c r="AE249" i="1"/>
  <c r="AF249" i="1" s="1"/>
  <c r="AG249" i="1" s="1"/>
  <c r="AD249" i="1"/>
  <c r="Z249" i="1"/>
  <c r="AA249" i="1" s="1"/>
  <c r="AB249" i="1" s="1"/>
  <c r="Y249" i="1"/>
  <c r="U249" i="1"/>
  <c r="V249" i="1" s="1"/>
  <c r="W249" i="1" s="1"/>
  <c r="T249" i="1"/>
  <c r="M249" i="1"/>
  <c r="N249" i="1" s="1"/>
  <c r="L249" i="1"/>
  <c r="I249" i="1"/>
  <c r="AC247" i="1"/>
  <c r="AC246" i="1" s="1"/>
  <c r="X247" i="1"/>
  <c r="X246" i="1" s="1"/>
  <c r="S247" i="1"/>
  <c r="S246" i="1" s="1"/>
  <c r="K247" i="1"/>
  <c r="H247" i="1"/>
  <c r="K246" i="1"/>
  <c r="H246" i="1"/>
  <c r="AC245" i="1"/>
  <c r="X245" i="1"/>
  <c r="S245" i="1"/>
  <c r="K245" i="1"/>
  <c r="H245" i="1"/>
  <c r="AE244" i="1"/>
  <c r="AF244" i="1" s="1"/>
  <c r="AG244" i="1" s="1"/>
  <c r="AD244" i="1"/>
  <c r="Z244" i="1"/>
  <c r="AA244" i="1" s="1"/>
  <c r="AB244" i="1" s="1"/>
  <c r="Y244" i="1"/>
  <c r="U244" i="1"/>
  <c r="V244" i="1" s="1"/>
  <c r="W244" i="1" s="1"/>
  <c r="T244" i="1"/>
  <c r="M244" i="1"/>
  <c r="L244" i="1"/>
  <c r="O244" i="1" s="1"/>
  <c r="I244" i="1"/>
  <c r="J244" i="1" s="1"/>
  <c r="AE243" i="1"/>
  <c r="AF243" i="1" s="1"/>
  <c r="AG243" i="1" s="1"/>
  <c r="AD243" i="1"/>
  <c r="Z243" i="1"/>
  <c r="AA243" i="1" s="1"/>
  <c r="AB243" i="1" s="1"/>
  <c r="Y243" i="1"/>
  <c r="U243" i="1"/>
  <c r="V243" i="1" s="1"/>
  <c r="W243" i="1" s="1"/>
  <c r="T243" i="1"/>
  <c r="M243" i="1"/>
  <c r="N243" i="1" s="1"/>
  <c r="L243" i="1"/>
  <c r="O243" i="1" s="1"/>
  <c r="I243" i="1"/>
  <c r="AE242" i="1"/>
  <c r="AF242" i="1" s="1"/>
  <c r="AG242" i="1" s="1"/>
  <c r="AD242" i="1"/>
  <c r="Z242" i="1"/>
  <c r="AA242" i="1" s="1"/>
  <c r="AB242" i="1" s="1"/>
  <c r="Y242" i="1"/>
  <c r="U242" i="1"/>
  <c r="V242" i="1" s="1"/>
  <c r="W242" i="1" s="1"/>
  <c r="T242" i="1"/>
  <c r="M242" i="1"/>
  <c r="N242" i="1" s="1"/>
  <c r="L242" i="1"/>
  <c r="O242" i="1" s="1"/>
  <c r="I242" i="1"/>
  <c r="J242" i="1" s="1"/>
  <c r="AE241" i="1"/>
  <c r="AD241" i="1"/>
  <c r="Z241" i="1"/>
  <c r="Y241" i="1"/>
  <c r="U241" i="1"/>
  <c r="T241" i="1"/>
  <c r="M241" i="1"/>
  <c r="N241" i="1" s="1"/>
  <c r="L241" i="1"/>
  <c r="I241" i="1"/>
  <c r="AC239" i="1"/>
  <c r="AC238" i="1" s="1"/>
  <c r="X239" i="1"/>
  <c r="X238" i="1" s="1"/>
  <c r="S239" i="1"/>
  <c r="S238" i="1" s="1"/>
  <c r="H239" i="1"/>
  <c r="H238" i="1" s="1"/>
  <c r="AC237" i="1"/>
  <c r="X237" i="1"/>
  <c r="S237" i="1"/>
  <c r="H237" i="1"/>
  <c r="AE236" i="1"/>
  <c r="AF236" i="1" s="1"/>
  <c r="AG236" i="1" s="1"/>
  <c r="AD236" i="1"/>
  <c r="Z236" i="1"/>
  <c r="AA236" i="1" s="1"/>
  <c r="AB236" i="1" s="1"/>
  <c r="Y236" i="1"/>
  <c r="U236" i="1"/>
  <c r="V236" i="1" s="1"/>
  <c r="W236" i="1" s="1"/>
  <c r="T236" i="1"/>
  <c r="K236" i="1"/>
  <c r="I236" i="1"/>
  <c r="J236" i="1" s="1"/>
  <c r="AE235" i="1"/>
  <c r="AF235" i="1" s="1"/>
  <c r="AG235" i="1" s="1"/>
  <c r="AD235" i="1"/>
  <c r="Z235" i="1"/>
  <c r="AA235" i="1" s="1"/>
  <c r="AB235" i="1" s="1"/>
  <c r="Y235" i="1"/>
  <c r="U235" i="1"/>
  <c r="V235" i="1" s="1"/>
  <c r="W235" i="1" s="1"/>
  <c r="T235" i="1"/>
  <c r="M235" i="1"/>
  <c r="L235" i="1"/>
  <c r="O235" i="1" s="1"/>
  <c r="I235" i="1"/>
  <c r="J235" i="1" s="1"/>
  <c r="AE234" i="1"/>
  <c r="AF234" i="1" s="1"/>
  <c r="AG234" i="1" s="1"/>
  <c r="AD234" i="1"/>
  <c r="Z234" i="1"/>
  <c r="AA234" i="1" s="1"/>
  <c r="Y234" i="1"/>
  <c r="U234" i="1"/>
  <c r="V234" i="1" s="1"/>
  <c r="W234" i="1" s="1"/>
  <c r="T234" i="1"/>
  <c r="M234" i="1"/>
  <c r="N234" i="1" s="1"/>
  <c r="L234" i="1"/>
  <c r="O234" i="1" s="1"/>
  <c r="I234" i="1"/>
  <c r="AE233" i="1"/>
  <c r="AF233" i="1" s="1"/>
  <c r="AG233" i="1" s="1"/>
  <c r="AD233" i="1"/>
  <c r="Z233" i="1"/>
  <c r="AA233" i="1" s="1"/>
  <c r="Y233" i="1"/>
  <c r="U233" i="1"/>
  <c r="V233" i="1" s="1"/>
  <c r="T233" i="1"/>
  <c r="M233" i="1"/>
  <c r="N233" i="1" s="1"/>
  <c r="L233" i="1"/>
  <c r="O233" i="1" s="1"/>
  <c r="I233" i="1"/>
  <c r="AC231" i="1"/>
  <c r="AC230" i="1" s="1"/>
  <c r="X231" i="1"/>
  <c r="X230" i="1" s="1"/>
  <c r="S231" i="1"/>
  <c r="S230" i="1" s="1"/>
  <c r="K231" i="1"/>
  <c r="K230" i="1" s="1"/>
  <c r="H231" i="1"/>
  <c r="H230" i="1" s="1"/>
  <c r="AC229" i="1"/>
  <c r="X229" i="1"/>
  <c r="S229" i="1"/>
  <c r="K229" i="1"/>
  <c r="H229" i="1"/>
  <c r="AE228" i="1"/>
  <c r="AF228" i="1" s="1"/>
  <c r="AG228" i="1" s="1"/>
  <c r="AD228" i="1"/>
  <c r="Z228" i="1"/>
  <c r="AA228" i="1" s="1"/>
  <c r="AB228" i="1" s="1"/>
  <c r="Y228" i="1"/>
  <c r="U228" i="1"/>
  <c r="V228" i="1" s="1"/>
  <c r="W228" i="1" s="1"/>
  <c r="T228" i="1"/>
  <c r="M228" i="1"/>
  <c r="N228" i="1" s="1"/>
  <c r="L228" i="1"/>
  <c r="O228" i="1" s="1"/>
  <c r="I228" i="1"/>
  <c r="AE227" i="1"/>
  <c r="AF227" i="1" s="1"/>
  <c r="AG227" i="1" s="1"/>
  <c r="AD227" i="1"/>
  <c r="Z227" i="1"/>
  <c r="AA227" i="1" s="1"/>
  <c r="AB227" i="1" s="1"/>
  <c r="Y227" i="1"/>
  <c r="U227" i="1"/>
  <c r="V227" i="1" s="1"/>
  <c r="W227" i="1" s="1"/>
  <c r="T227" i="1"/>
  <c r="M227" i="1"/>
  <c r="N227" i="1" s="1"/>
  <c r="L227" i="1"/>
  <c r="O227" i="1" s="1"/>
  <c r="I227" i="1"/>
  <c r="AE226" i="1"/>
  <c r="AF226" i="1" s="1"/>
  <c r="AG226" i="1" s="1"/>
  <c r="AD226" i="1"/>
  <c r="Z226" i="1"/>
  <c r="AA226" i="1" s="1"/>
  <c r="AB226" i="1" s="1"/>
  <c r="Y226" i="1"/>
  <c r="U226" i="1"/>
  <c r="V226" i="1" s="1"/>
  <c r="W226" i="1" s="1"/>
  <c r="T226" i="1"/>
  <c r="M226" i="1"/>
  <c r="N226" i="1" s="1"/>
  <c r="L226" i="1"/>
  <c r="O226" i="1" s="1"/>
  <c r="I226" i="1"/>
  <c r="AE225" i="1"/>
  <c r="AF225" i="1" s="1"/>
  <c r="AD225" i="1"/>
  <c r="Z225" i="1"/>
  <c r="AA225" i="1" s="1"/>
  <c r="Y225" i="1"/>
  <c r="U225" i="1"/>
  <c r="V225" i="1" s="1"/>
  <c r="T225" i="1"/>
  <c r="M225" i="1"/>
  <c r="L225" i="1"/>
  <c r="O225" i="1" s="1"/>
  <c r="I225" i="1"/>
  <c r="J225" i="1" s="1"/>
  <c r="AC217" i="1"/>
  <c r="AC216" i="1" s="1"/>
  <c r="X217" i="1"/>
  <c r="X216" i="1" s="1"/>
  <c r="S217" i="1"/>
  <c r="S216" i="1" s="1"/>
  <c r="K217" i="1"/>
  <c r="K216" i="1" s="1"/>
  <c r="H217" i="1"/>
  <c r="H216" i="1" s="1"/>
  <c r="AC215" i="1"/>
  <c r="X215" i="1"/>
  <c r="S215" i="1"/>
  <c r="K215" i="1"/>
  <c r="H215" i="1"/>
  <c r="AE214" i="1"/>
  <c r="AF214" i="1" s="1"/>
  <c r="AG214" i="1" s="1"/>
  <c r="AD214" i="1"/>
  <c r="Z214" i="1"/>
  <c r="AA214" i="1" s="1"/>
  <c r="AB214" i="1" s="1"/>
  <c r="Y214" i="1"/>
  <c r="U214" i="1"/>
  <c r="V214" i="1" s="1"/>
  <c r="W214" i="1" s="1"/>
  <c r="T214" i="1"/>
  <c r="M214" i="1"/>
  <c r="L214" i="1"/>
  <c r="O214" i="1" s="1"/>
  <c r="I214" i="1"/>
  <c r="J214" i="1" s="1"/>
  <c r="AE213" i="1"/>
  <c r="AF213" i="1" s="1"/>
  <c r="AG213" i="1" s="1"/>
  <c r="AD213" i="1"/>
  <c r="Z213" i="1"/>
  <c r="Y213" i="1"/>
  <c r="U213" i="1"/>
  <c r="V213" i="1" s="1"/>
  <c r="W213" i="1" s="1"/>
  <c r="T213" i="1"/>
  <c r="M213" i="1"/>
  <c r="N213" i="1" s="1"/>
  <c r="L213" i="1"/>
  <c r="O213" i="1" s="1"/>
  <c r="I213" i="1"/>
  <c r="J213" i="1" s="1"/>
  <c r="AE212" i="1"/>
  <c r="AF212" i="1" s="1"/>
  <c r="AG212" i="1" s="1"/>
  <c r="AD212" i="1"/>
  <c r="AA212" i="1"/>
  <c r="AB212" i="1" s="1"/>
  <c r="Z212" i="1"/>
  <c r="Y212" i="1"/>
  <c r="U212" i="1"/>
  <c r="V212" i="1" s="1"/>
  <c r="W212" i="1" s="1"/>
  <c r="T212" i="1"/>
  <c r="M212" i="1"/>
  <c r="N212" i="1" s="1"/>
  <c r="L212" i="1"/>
  <c r="O212" i="1" s="1"/>
  <c r="I212" i="1"/>
  <c r="J212" i="1" s="1"/>
  <c r="AE211" i="1"/>
  <c r="AF211" i="1" s="1"/>
  <c r="AG211" i="1" s="1"/>
  <c r="AD211" i="1"/>
  <c r="AA211" i="1"/>
  <c r="AB211" i="1" s="1"/>
  <c r="Z211" i="1"/>
  <c r="Y211" i="1"/>
  <c r="U211" i="1"/>
  <c r="V211" i="1" s="1"/>
  <c r="W211" i="1" s="1"/>
  <c r="T211" i="1"/>
  <c r="M211" i="1"/>
  <c r="N211" i="1" s="1"/>
  <c r="L211" i="1"/>
  <c r="O211" i="1" s="1"/>
  <c r="I211" i="1"/>
  <c r="P211" i="1" s="1"/>
  <c r="AC209" i="1"/>
  <c r="AC208" i="1" s="1"/>
  <c r="X209" i="1"/>
  <c r="X208" i="1" s="1"/>
  <c r="S209" i="1"/>
  <c r="S208" i="1" s="1"/>
  <c r="K209" i="1"/>
  <c r="K208" i="1" s="1"/>
  <c r="H209" i="1"/>
  <c r="H208" i="1" s="1"/>
  <c r="AC207" i="1"/>
  <c r="X207" i="1"/>
  <c r="S207" i="1"/>
  <c r="K207" i="1"/>
  <c r="H207" i="1"/>
  <c r="AE206" i="1"/>
  <c r="AF206" i="1" s="1"/>
  <c r="AG206" i="1" s="1"/>
  <c r="AD206" i="1"/>
  <c r="Z206" i="1"/>
  <c r="AA206" i="1" s="1"/>
  <c r="AB206" i="1" s="1"/>
  <c r="Y206" i="1"/>
  <c r="U206" i="1"/>
  <c r="V206" i="1" s="1"/>
  <c r="W206" i="1" s="1"/>
  <c r="T206" i="1"/>
  <c r="M206" i="1"/>
  <c r="N206" i="1" s="1"/>
  <c r="L206" i="1"/>
  <c r="O206" i="1" s="1"/>
  <c r="I206" i="1"/>
  <c r="J206" i="1" s="1"/>
  <c r="AE205" i="1"/>
  <c r="AF205" i="1" s="1"/>
  <c r="AG205" i="1" s="1"/>
  <c r="AD205" i="1"/>
  <c r="Z205" i="1"/>
  <c r="AA205" i="1" s="1"/>
  <c r="AB205" i="1" s="1"/>
  <c r="Y205" i="1"/>
  <c r="U205" i="1"/>
  <c r="V205" i="1" s="1"/>
  <c r="W205" i="1" s="1"/>
  <c r="T205" i="1"/>
  <c r="M205" i="1"/>
  <c r="N205" i="1" s="1"/>
  <c r="L205" i="1"/>
  <c r="O205" i="1" s="1"/>
  <c r="I205" i="1"/>
  <c r="AE204" i="1"/>
  <c r="AF204" i="1" s="1"/>
  <c r="AG204" i="1" s="1"/>
  <c r="AD204" i="1"/>
  <c r="Z204" i="1"/>
  <c r="AA204" i="1" s="1"/>
  <c r="AB204" i="1" s="1"/>
  <c r="Y204" i="1"/>
  <c r="U204" i="1"/>
  <c r="V204" i="1" s="1"/>
  <c r="W204" i="1" s="1"/>
  <c r="T204" i="1"/>
  <c r="M204" i="1"/>
  <c r="N204" i="1" s="1"/>
  <c r="L204" i="1"/>
  <c r="O204" i="1" s="1"/>
  <c r="I204" i="1"/>
  <c r="AE203" i="1"/>
  <c r="AF203" i="1" s="1"/>
  <c r="AD203" i="1"/>
  <c r="Z203" i="1"/>
  <c r="AA203" i="1" s="1"/>
  <c r="AB203" i="1" s="1"/>
  <c r="Y203" i="1"/>
  <c r="U203" i="1"/>
  <c r="T203" i="1"/>
  <c r="M203" i="1"/>
  <c r="N203" i="1" s="1"/>
  <c r="L203" i="1"/>
  <c r="I203" i="1"/>
  <c r="J203" i="1" s="1"/>
  <c r="AC201" i="1"/>
  <c r="AC200" i="1" s="1"/>
  <c r="X201" i="1"/>
  <c r="X200" i="1" s="1"/>
  <c r="S201" i="1"/>
  <c r="S200" i="1" s="1"/>
  <c r="K201" i="1"/>
  <c r="K200" i="1" s="1"/>
  <c r="H201" i="1"/>
  <c r="H200" i="1" s="1"/>
  <c r="AC199" i="1"/>
  <c r="X199" i="1"/>
  <c r="S199" i="1"/>
  <c r="K199" i="1"/>
  <c r="H199" i="1"/>
  <c r="AE198" i="1"/>
  <c r="AF198" i="1" s="1"/>
  <c r="AG198" i="1" s="1"/>
  <c r="AD198" i="1"/>
  <c r="Z198" i="1"/>
  <c r="AA198" i="1" s="1"/>
  <c r="AB198" i="1" s="1"/>
  <c r="Y198" i="1"/>
  <c r="U198" i="1"/>
  <c r="T198" i="1"/>
  <c r="M198" i="1"/>
  <c r="N198" i="1" s="1"/>
  <c r="L198" i="1"/>
  <c r="O198" i="1" s="1"/>
  <c r="I198" i="1"/>
  <c r="J198" i="1" s="1"/>
  <c r="AE197" i="1"/>
  <c r="AF197" i="1" s="1"/>
  <c r="AG197" i="1" s="1"/>
  <c r="AD197" i="1"/>
  <c r="Z197" i="1"/>
  <c r="AA197" i="1" s="1"/>
  <c r="AB197" i="1" s="1"/>
  <c r="Y197" i="1"/>
  <c r="U197" i="1"/>
  <c r="V197" i="1" s="1"/>
  <c r="W197" i="1" s="1"/>
  <c r="T197" i="1"/>
  <c r="M197" i="1"/>
  <c r="L197" i="1"/>
  <c r="I197" i="1"/>
  <c r="J197" i="1" s="1"/>
  <c r="AE196" i="1"/>
  <c r="AF196" i="1" s="1"/>
  <c r="AG196" i="1" s="1"/>
  <c r="AD196" i="1"/>
  <c r="Z196" i="1"/>
  <c r="AA196" i="1" s="1"/>
  <c r="AB196" i="1" s="1"/>
  <c r="Y196" i="1"/>
  <c r="U196" i="1"/>
  <c r="V196" i="1" s="1"/>
  <c r="W196" i="1" s="1"/>
  <c r="T196" i="1"/>
  <c r="M196" i="1"/>
  <c r="N196" i="1" s="1"/>
  <c r="L196" i="1"/>
  <c r="O196" i="1" s="1"/>
  <c r="I196" i="1"/>
  <c r="AE195" i="1"/>
  <c r="AF195" i="1" s="1"/>
  <c r="AG195" i="1" s="1"/>
  <c r="AD195" i="1"/>
  <c r="Z195" i="1"/>
  <c r="AA195" i="1" s="1"/>
  <c r="AB195" i="1" s="1"/>
  <c r="Y195" i="1"/>
  <c r="U195" i="1"/>
  <c r="V195" i="1" s="1"/>
  <c r="W195" i="1" s="1"/>
  <c r="T195" i="1"/>
  <c r="M195" i="1"/>
  <c r="N195" i="1" s="1"/>
  <c r="L195" i="1"/>
  <c r="O195" i="1" s="1"/>
  <c r="I195" i="1"/>
  <c r="AC193" i="1"/>
  <c r="AC192" i="1" s="1"/>
  <c r="X193" i="1"/>
  <c r="S193" i="1"/>
  <c r="S192" i="1" s="1"/>
  <c r="K193" i="1"/>
  <c r="K192" i="1" s="1"/>
  <c r="H193" i="1"/>
  <c r="H192" i="1" s="1"/>
  <c r="X192" i="1"/>
  <c r="AC191" i="1"/>
  <c r="X191" i="1"/>
  <c r="S191" i="1"/>
  <c r="K191" i="1"/>
  <c r="H191" i="1"/>
  <c r="AE190" i="1"/>
  <c r="AF190" i="1" s="1"/>
  <c r="AG190" i="1" s="1"/>
  <c r="AD190" i="1"/>
  <c r="Z190" i="1"/>
  <c r="AA190" i="1" s="1"/>
  <c r="AB190" i="1" s="1"/>
  <c r="Y190" i="1"/>
  <c r="U190" i="1"/>
  <c r="V190" i="1" s="1"/>
  <c r="W190" i="1" s="1"/>
  <c r="T190" i="1"/>
  <c r="M190" i="1"/>
  <c r="N190" i="1" s="1"/>
  <c r="L190" i="1"/>
  <c r="O190" i="1" s="1"/>
  <c r="I190" i="1"/>
  <c r="AE189" i="1"/>
  <c r="AF189" i="1" s="1"/>
  <c r="AG189" i="1" s="1"/>
  <c r="AD189" i="1"/>
  <c r="Z189" i="1"/>
  <c r="AA189" i="1" s="1"/>
  <c r="AB189" i="1" s="1"/>
  <c r="Y189" i="1"/>
  <c r="U189" i="1"/>
  <c r="V189" i="1" s="1"/>
  <c r="W189" i="1" s="1"/>
  <c r="T189" i="1"/>
  <c r="M189" i="1"/>
  <c r="N189" i="1" s="1"/>
  <c r="L189" i="1"/>
  <c r="O189" i="1" s="1"/>
  <c r="I189" i="1"/>
  <c r="P189" i="1" s="1"/>
  <c r="AE188" i="1"/>
  <c r="AF188" i="1" s="1"/>
  <c r="AG188" i="1" s="1"/>
  <c r="AD188" i="1"/>
  <c r="Z188" i="1"/>
  <c r="AA188" i="1" s="1"/>
  <c r="AB188" i="1" s="1"/>
  <c r="Y188" i="1"/>
  <c r="U188" i="1"/>
  <c r="V188" i="1" s="1"/>
  <c r="W188" i="1" s="1"/>
  <c r="T188" i="1"/>
  <c r="M188" i="1"/>
  <c r="N188" i="1" s="1"/>
  <c r="L188" i="1"/>
  <c r="O188" i="1" s="1"/>
  <c r="I188" i="1"/>
  <c r="AE187" i="1"/>
  <c r="AF187" i="1" s="1"/>
  <c r="AD187" i="1"/>
  <c r="Z187" i="1"/>
  <c r="AA187" i="1" s="1"/>
  <c r="Y187" i="1"/>
  <c r="U187" i="1"/>
  <c r="T187" i="1"/>
  <c r="M187" i="1"/>
  <c r="L187" i="1"/>
  <c r="I187" i="1"/>
  <c r="J187" i="1" s="1"/>
  <c r="AC185" i="1"/>
  <c r="AC184" i="1" s="1"/>
  <c r="X185" i="1"/>
  <c r="X184" i="1" s="1"/>
  <c r="S185" i="1"/>
  <c r="S184" i="1" s="1"/>
  <c r="K185" i="1"/>
  <c r="K184" i="1" s="1"/>
  <c r="H185" i="1"/>
  <c r="H184" i="1" s="1"/>
  <c r="AC183" i="1"/>
  <c r="X183" i="1"/>
  <c r="S183" i="1"/>
  <c r="K183" i="1"/>
  <c r="H183" i="1"/>
  <c r="AE182" i="1"/>
  <c r="AF182" i="1" s="1"/>
  <c r="AG182" i="1" s="1"/>
  <c r="AD182" i="1"/>
  <c r="Z182" i="1"/>
  <c r="AA182" i="1" s="1"/>
  <c r="AB182" i="1" s="1"/>
  <c r="Y182" i="1"/>
  <c r="U182" i="1"/>
  <c r="V182" i="1" s="1"/>
  <c r="W182" i="1" s="1"/>
  <c r="T182" i="1"/>
  <c r="M182" i="1"/>
  <c r="N182" i="1" s="1"/>
  <c r="L182" i="1"/>
  <c r="O182" i="1" s="1"/>
  <c r="I182" i="1"/>
  <c r="AE181" i="1"/>
  <c r="AF181" i="1" s="1"/>
  <c r="AG181" i="1" s="1"/>
  <c r="AD181" i="1"/>
  <c r="Z181" i="1"/>
  <c r="AA181" i="1" s="1"/>
  <c r="AB181" i="1" s="1"/>
  <c r="Y181" i="1"/>
  <c r="U181" i="1"/>
  <c r="V181" i="1" s="1"/>
  <c r="W181" i="1" s="1"/>
  <c r="T181" i="1"/>
  <c r="M181" i="1"/>
  <c r="L181" i="1"/>
  <c r="I181" i="1"/>
  <c r="J181" i="1" s="1"/>
  <c r="AE180" i="1"/>
  <c r="AF180" i="1" s="1"/>
  <c r="AD180" i="1"/>
  <c r="Z180" i="1"/>
  <c r="AA180" i="1" s="1"/>
  <c r="AB180" i="1" s="1"/>
  <c r="Y180" i="1"/>
  <c r="U180" i="1"/>
  <c r="V180" i="1" s="1"/>
  <c r="W180" i="1" s="1"/>
  <c r="T180" i="1"/>
  <c r="M180" i="1"/>
  <c r="N180" i="1" s="1"/>
  <c r="L180" i="1"/>
  <c r="O180" i="1" s="1"/>
  <c r="I180" i="1"/>
  <c r="AE179" i="1"/>
  <c r="AD179" i="1"/>
  <c r="Z179" i="1"/>
  <c r="Y179" i="1"/>
  <c r="U179" i="1"/>
  <c r="V179" i="1" s="1"/>
  <c r="W179" i="1" s="1"/>
  <c r="T179" i="1"/>
  <c r="M179" i="1"/>
  <c r="N179" i="1" s="1"/>
  <c r="L179" i="1"/>
  <c r="O179" i="1" s="1"/>
  <c r="I179" i="1"/>
  <c r="AC177" i="1"/>
  <c r="AC176" i="1" s="1"/>
  <c r="X177" i="1"/>
  <c r="X176" i="1" s="1"/>
  <c r="S177" i="1"/>
  <c r="S176" i="1" s="1"/>
  <c r="K177" i="1"/>
  <c r="K176" i="1" s="1"/>
  <c r="H177" i="1"/>
  <c r="H176" i="1" s="1"/>
  <c r="AC175" i="1"/>
  <c r="X175" i="1"/>
  <c r="S175" i="1"/>
  <c r="K175" i="1"/>
  <c r="H175" i="1"/>
  <c r="AE174" i="1"/>
  <c r="AF174" i="1" s="1"/>
  <c r="AG174" i="1" s="1"/>
  <c r="AD174" i="1"/>
  <c r="Z174" i="1"/>
  <c r="AA174" i="1" s="1"/>
  <c r="AB174" i="1" s="1"/>
  <c r="Y174" i="1"/>
  <c r="U174" i="1"/>
  <c r="V174" i="1" s="1"/>
  <c r="W174" i="1" s="1"/>
  <c r="T174" i="1"/>
  <c r="M174" i="1"/>
  <c r="N174" i="1" s="1"/>
  <c r="L174" i="1"/>
  <c r="O174" i="1" s="1"/>
  <c r="I174" i="1"/>
  <c r="AE173" i="1"/>
  <c r="AF173" i="1" s="1"/>
  <c r="AG173" i="1" s="1"/>
  <c r="AD173" i="1"/>
  <c r="Z173" i="1"/>
  <c r="AA173" i="1" s="1"/>
  <c r="AB173" i="1" s="1"/>
  <c r="Y173" i="1"/>
  <c r="U173" i="1"/>
  <c r="V173" i="1" s="1"/>
  <c r="W173" i="1" s="1"/>
  <c r="T173" i="1"/>
  <c r="M173" i="1"/>
  <c r="N173" i="1" s="1"/>
  <c r="L173" i="1"/>
  <c r="O173" i="1" s="1"/>
  <c r="I173" i="1"/>
  <c r="AE172" i="1"/>
  <c r="AF172" i="1" s="1"/>
  <c r="AG172" i="1" s="1"/>
  <c r="AD172" i="1"/>
  <c r="Z172" i="1"/>
  <c r="AA172" i="1" s="1"/>
  <c r="AB172" i="1" s="1"/>
  <c r="Y172" i="1"/>
  <c r="U172" i="1"/>
  <c r="V172" i="1" s="1"/>
  <c r="W172" i="1" s="1"/>
  <c r="T172" i="1"/>
  <c r="M172" i="1"/>
  <c r="N172" i="1" s="1"/>
  <c r="L172" i="1"/>
  <c r="O172" i="1" s="1"/>
  <c r="I172" i="1"/>
  <c r="AE171" i="1"/>
  <c r="AD171" i="1"/>
  <c r="Z171" i="1"/>
  <c r="AA171" i="1" s="1"/>
  <c r="Y171" i="1"/>
  <c r="U171" i="1"/>
  <c r="T171" i="1"/>
  <c r="M171" i="1"/>
  <c r="L171" i="1"/>
  <c r="I171" i="1"/>
  <c r="J171" i="1" s="1"/>
  <c r="AC164" i="1"/>
  <c r="AC163" i="1" s="1"/>
  <c r="X164" i="1"/>
  <c r="X163" i="1" s="1"/>
  <c r="S164" i="1"/>
  <c r="S163" i="1" s="1"/>
  <c r="K164" i="1"/>
  <c r="K163" i="1" s="1"/>
  <c r="H164" i="1"/>
  <c r="H163" i="1" s="1"/>
  <c r="AC162" i="1"/>
  <c r="X162" i="1"/>
  <c r="S162" i="1"/>
  <c r="K162" i="1"/>
  <c r="H162" i="1"/>
  <c r="AE161" i="1"/>
  <c r="AF161" i="1" s="1"/>
  <c r="AG161" i="1" s="1"/>
  <c r="AD161" i="1"/>
  <c r="Z161" i="1"/>
  <c r="AA161" i="1" s="1"/>
  <c r="AB161" i="1" s="1"/>
  <c r="Y161" i="1"/>
  <c r="U161" i="1"/>
  <c r="V161" i="1" s="1"/>
  <c r="W161" i="1" s="1"/>
  <c r="T161" i="1"/>
  <c r="M161" i="1"/>
  <c r="N161" i="1" s="1"/>
  <c r="L161" i="1"/>
  <c r="O161" i="1" s="1"/>
  <c r="I161" i="1"/>
  <c r="J161" i="1" s="1"/>
  <c r="AE160" i="1"/>
  <c r="AF160" i="1" s="1"/>
  <c r="AG160" i="1" s="1"/>
  <c r="AD160" i="1"/>
  <c r="Z160" i="1"/>
  <c r="Y160" i="1"/>
  <c r="U160" i="1"/>
  <c r="V160" i="1" s="1"/>
  <c r="W160" i="1" s="1"/>
  <c r="T160" i="1"/>
  <c r="M160" i="1"/>
  <c r="N160" i="1" s="1"/>
  <c r="L160" i="1"/>
  <c r="I160" i="1"/>
  <c r="AE159" i="1"/>
  <c r="AF159" i="1" s="1"/>
  <c r="AD159" i="1"/>
  <c r="Z159" i="1"/>
  <c r="AA159" i="1" s="1"/>
  <c r="AB159" i="1" s="1"/>
  <c r="Y159" i="1"/>
  <c r="U159" i="1"/>
  <c r="V159" i="1" s="1"/>
  <c r="W159" i="1" s="1"/>
  <c r="T159" i="1"/>
  <c r="M159" i="1"/>
  <c r="L159" i="1"/>
  <c r="O159" i="1" s="1"/>
  <c r="I159" i="1"/>
  <c r="J159" i="1" s="1"/>
  <c r="AE158" i="1"/>
  <c r="AF158" i="1" s="1"/>
  <c r="AG158" i="1" s="1"/>
  <c r="AD158" i="1"/>
  <c r="Z158" i="1"/>
  <c r="AA158" i="1" s="1"/>
  <c r="AB158" i="1" s="1"/>
  <c r="Y158" i="1"/>
  <c r="U158" i="1"/>
  <c r="V158" i="1" s="1"/>
  <c r="W158" i="1" s="1"/>
  <c r="T158" i="1"/>
  <c r="M158" i="1"/>
  <c r="N158" i="1" s="1"/>
  <c r="L158" i="1"/>
  <c r="I158" i="1"/>
  <c r="AC156" i="1"/>
  <c r="AC155" i="1" s="1"/>
  <c r="X156" i="1"/>
  <c r="X155" i="1" s="1"/>
  <c r="S156" i="1"/>
  <c r="S155" i="1" s="1"/>
  <c r="K156" i="1"/>
  <c r="K155" i="1" s="1"/>
  <c r="H156" i="1"/>
  <c r="H155" i="1" s="1"/>
  <c r="AC154" i="1"/>
  <c r="X154" i="1"/>
  <c r="S154" i="1"/>
  <c r="K154" i="1"/>
  <c r="H154" i="1"/>
  <c r="AE153" i="1"/>
  <c r="AF153" i="1" s="1"/>
  <c r="AG153" i="1" s="1"/>
  <c r="AD153" i="1"/>
  <c r="Z153" i="1"/>
  <c r="AA153" i="1" s="1"/>
  <c r="AB153" i="1" s="1"/>
  <c r="Y153" i="1"/>
  <c r="U153" i="1"/>
  <c r="V153" i="1" s="1"/>
  <c r="W153" i="1" s="1"/>
  <c r="T153" i="1"/>
  <c r="M153" i="1"/>
  <c r="N153" i="1" s="1"/>
  <c r="L153" i="1"/>
  <c r="O153" i="1" s="1"/>
  <c r="I153" i="1"/>
  <c r="J153" i="1" s="1"/>
  <c r="AE152" i="1"/>
  <c r="AF152" i="1" s="1"/>
  <c r="AG152" i="1" s="1"/>
  <c r="AD152" i="1"/>
  <c r="Z152" i="1"/>
  <c r="AA152" i="1" s="1"/>
  <c r="AB152" i="1" s="1"/>
  <c r="Y152" i="1"/>
  <c r="U152" i="1"/>
  <c r="V152" i="1" s="1"/>
  <c r="W152" i="1" s="1"/>
  <c r="T152" i="1"/>
  <c r="M152" i="1"/>
  <c r="N152" i="1" s="1"/>
  <c r="L152" i="1"/>
  <c r="O152" i="1" s="1"/>
  <c r="I152" i="1"/>
  <c r="AE151" i="1"/>
  <c r="AF151" i="1" s="1"/>
  <c r="AG151" i="1" s="1"/>
  <c r="AD151" i="1"/>
  <c r="Z151" i="1"/>
  <c r="AA151" i="1" s="1"/>
  <c r="AB151" i="1" s="1"/>
  <c r="Y151" i="1"/>
  <c r="U151" i="1"/>
  <c r="V151" i="1" s="1"/>
  <c r="W151" i="1" s="1"/>
  <c r="T151" i="1"/>
  <c r="M151" i="1"/>
  <c r="N151" i="1" s="1"/>
  <c r="L151" i="1"/>
  <c r="O151" i="1" s="1"/>
  <c r="I151" i="1"/>
  <c r="J151" i="1" s="1"/>
  <c r="AE150" i="1"/>
  <c r="AD150" i="1"/>
  <c r="Z150" i="1"/>
  <c r="Y150" i="1"/>
  <c r="U150" i="1"/>
  <c r="T150" i="1"/>
  <c r="M150" i="1"/>
  <c r="N150" i="1" s="1"/>
  <c r="L150" i="1"/>
  <c r="I150" i="1"/>
  <c r="J150" i="1" s="1"/>
  <c r="AC148" i="1"/>
  <c r="AC147" i="1" s="1"/>
  <c r="X148" i="1"/>
  <c r="X147" i="1" s="1"/>
  <c r="S148" i="1"/>
  <c r="S147" i="1" s="1"/>
  <c r="K148" i="1"/>
  <c r="K147" i="1" s="1"/>
  <c r="H148" i="1"/>
  <c r="H147" i="1" s="1"/>
  <c r="AC146" i="1"/>
  <c r="X146" i="1"/>
  <c r="S146" i="1"/>
  <c r="K146" i="1"/>
  <c r="H146" i="1"/>
  <c r="AE145" i="1"/>
  <c r="AF145" i="1" s="1"/>
  <c r="AG145" i="1" s="1"/>
  <c r="AD145" i="1"/>
  <c r="Z145" i="1"/>
  <c r="AA145" i="1" s="1"/>
  <c r="AB145" i="1" s="1"/>
  <c r="Y145" i="1"/>
  <c r="U145" i="1"/>
  <c r="V145" i="1" s="1"/>
  <c r="W145" i="1" s="1"/>
  <c r="T145" i="1"/>
  <c r="M145" i="1"/>
  <c r="N145" i="1" s="1"/>
  <c r="L145" i="1"/>
  <c r="O145" i="1" s="1"/>
  <c r="I145" i="1"/>
  <c r="AE144" i="1"/>
  <c r="AF144" i="1" s="1"/>
  <c r="AG144" i="1" s="1"/>
  <c r="AD144" i="1"/>
  <c r="Z144" i="1"/>
  <c r="Y144" i="1"/>
  <c r="U144" i="1"/>
  <c r="V144" i="1" s="1"/>
  <c r="W144" i="1" s="1"/>
  <c r="T144" i="1"/>
  <c r="M144" i="1"/>
  <c r="N144" i="1" s="1"/>
  <c r="L144" i="1"/>
  <c r="I144" i="1"/>
  <c r="AE143" i="1"/>
  <c r="AF143" i="1" s="1"/>
  <c r="AD143" i="1"/>
  <c r="Z143" i="1"/>
  <c r="AA143" i="1" s="1"/>
  <c r="AB143" i="1" s="1"/>
  <c r="Y143" i="1"/>
  <c r="U143" i="1"/>
  <c r="T143" i="1"/>
  <c r="M143" i="1"/>
  <c r="L143" i="1"/>
  <c r="O143" i="1" s="1"/>
  <c r="I143" i="1"/>
  <c r="J143" i="1" s="1"/>
  <c r="AE142" i="1"/>
  <c r="AF142" i="1" s="1"/>
  <c r="AG142" i="1" s="1"/>
  <c r="AD142" i="1"/>
  <c r="Z142" i="1"/>
  <c r="AA142" i="1" s="1"/>
  <c r="AB142" i="1" s="1"/>
  <c r="Y142" i="1"/>
  <c r="U142" i="1"/>
  <c r="T142" i="1"/>
  <c r="M142" i="1"/>
  <c r="N142" i="1" s="1"/>
  <c r="L142" i="1"/>
  <c r="I142" i="1"/>
  <c r="AC140" i="1"/>
  <c r="AC139" i="1" s="1"/>
  <c r="X140" i="1"/>
  <c r="S140" i="1"/>
  <c r="S139" i="1" s="1"/>
  <c r="K140" i="1"/>
  <c r="K139" i="1" s="1"/>
  <c r="H140" i="1"/>
  <c r="H139" i="1" s="1"/>
  <c r="X139" i="1"/>
  <c r="AC138" i="1"/>
  <c r="X138" i="1"/>
  <c r="S138" i="1"/>
  <c r="K138" i="1"/>
  <c r="H138" i="1"/>
  <c r="AE137" i="1"/>
  <c r="AF137" i="1" s="1"/>
  <c r="AG137" i="1" s="1"/>
  <c r="AD137" i="1"/>
  <c r="Z137" i="1"/>
  <c r="AA137" i="1" s="1"/>
  <c r="AB137" i="1" s="1"/>
  <c r="Y137" i="1"/>
  <c r="U137" i="1"/>
  <c r="V137" i="1" s="1"/>
  <c r="W137" i="1" s="1"/>
  <c r="T137" i="1"/>
  <c r="M137" i="1"/>
  <c r="L137" i="1"/>
  <c r="O137" i="1" s="1"/>
  <c r="I137" i="1"/>
  <c r="J137" i="1" s="1"/>
  <c r="AE136" i="1"/>
  <c r="AF136" i="1" s="1"/>
  <c r="AG136" i="1" s="1"/>
  <c r="AD136" i="1"/>
  <c r="Z136" i="1"/>
  <c r="AA136" i="1" s="1"/>
  <c r="AB136" i="1" s="1"/>
  <c r="Y136" i="1"/>
  <c r="U136" i="1"/>
  <c r="V136" i="1" s="1"/>
  <c r="W136" i="1" s="1"/>
  <c r="T136" i="1"/>
  <c r="M136" i="1"/>
  <c r="L136" i="1"/>
  <c r="O136" i="1" s="1"/>
  <c r="I136" i="1"/>
  <c r="AE135" i="1"/>
  <c r="AF135" i="1" s="1"/>
  <c r="AG135" i="1" s="1"/>
  <c r="AD135" i="1"/>
  <c r="Z135" i="1"/>
  <c r="AA135" i="1" s="1"/>
  <c r="AB135" i="1" s="1"/>
  <c r="Y135" i="1"/>
  <c r="U135" i="1"/>
  <c r="V135" i="1" s="1"/>
  <c r="W135" i="1" s="1"/>
  <c r="T135" i="1"/>
  <c r="M135" i="1"/>
  <c r="N135" i="1" s="1"/>
  <c r="L135" i="1"/>
  <c r="O135" i="1" s="1"/>
  <c r="I135" i="1"/>
  <c r="AE134" i="1"/>
  <c r="AD134" i="1"/>
  <c r="Z134" i="1"/>
  <c r="Y134" i="1"/>
  <c r="U134" i="1"/>
  <c r="T134" i="1"/>
  <c r="M134" i="1"/>
  <c r="N134" i="1" s="1"/>
  <c r="L134" i="1"/>
  <c r="I134" i="1"/>
  <c r="AC132" i="1"/>
  <c r="AC131" i="1" s="1"/>
  <c r="X132" i="1"/>
  <c r="X131" i="1" s="1"/>
  <c r="S132" i="1"/>
  <c r="S131" i="1" s="1"/>
  <c r="K132" i="1"/>
  <c r="K131" i="1" s="1"/>
  <c r="H132" i="1"/>
  <c r="H131" i="1" s="1"/>
  <c r="AC130" i="1"/>
  <c r="X130" i="1"/>
  <c r="S130" i="1"/>
  <c r="K130" i="1"/>
  <c r="H130" i="1"/>
  <c r="AE129" i="1"/>
  <c r="AF129" i="1" s="1"/>
  <c r="AG129" i="1" s="1"/>
  <c r="AD129" i="1"/>
  <c r="Z129" i="1"/>
  <c r="AA129" i="1" s="1"/>
  <c r="AB129" i="1" s="1"/>
  <c r="Y129" i="1"/>
  <c r="U129" i="1"/>
  <c r="V129" i="1" s="1"/>
  <c r="W129" i="1" s="1"/>
  <c r="T129" i="1"/>
  <c r="M129" i="1"/>
  <c r="N129" i="1" s="1"/>
  <c r="L129" i="1"/>
  <c r="O129" i="1" s="1"/>
  <c r="I129" i="1"/>
  <c r="AE128" i="1"/>
  <c r="AF128" i="1" s="1"/>
  <c r="AG128" i="1" s="1"/>
  <c r="AD128" i="1"/>
  <c r="Z128" i="1"/>
  <c r="AA128" i="1" s="1"/>
  <c r="AB128" i="1" s="1"/>
  <c r="Y128" i="1"/>
  <c r="U128" i="1"/>
  <c r="V128" i="1" s="1"/>
  <c r="W128" i="1" s="1"/>
  <c r="T128" i="1"/>
  <c r="M128" i="1"/>
  <c r="N128" i="1" s="1"/>
  <c r="L128" i="1"/>
  <c r="O128" i="1" s="1"/>
  <c r="I128" i="1"/>
  <c r="AE127" i="1"/>
  <c r="AF127" i="1" s="1"/>
  <c r="AG127" i="1" s="1"/>
  <c r="AD127" i="1"/>
  <c r="Z127" i="1"/>
  <c r="AA127" i="1" s="1"/>
  <c r="AB127" i="1" s="1"/>
  <c r="Y127" i="1"/>
  <c r="U127" i="1"/>
  <c r="T127" i="1"/>
  <c r="M127" i="1"/>
  <c r="L127" i="1"/>
  <c r="O127" i="1" s="1"/>
  <c r="I127" i="1"/>
  <c r="J127" i="1" s="1"/>
  <c r="AE126" i="1"/>
  <c r="AF126" i="1" s="1"/>
  <c r="AD126" i="1"/>
  <c r="Z126" i="1"/>
  <c r="AA126" i="1" s="1"/>
  <c r="AB126" i="1" s="1"/>
  <c r="Y126" i="1"/>
  <c r="U126" i="1"/>
  <c r="T126" i="1"/>
  <c r="M126" i="1"/>
  <c r="N126" i="1" s="1"/>
  <c r="L126" i="1"/>
  <c r="I126" i="1"/>
  <c r="AC124" i="1"/>
  <c r="AC123" i="1" s="1"/>
  <c r="X124" i="1"/>
  <c r="S124" i="1"/>
  <c r="K124" i="1"/>
  <c r="H124" i="1"/>
  <c r="H123" i="1" s="1"/>
  <c r="X123" i="1"/>
  <c r="S123" i="1"/>
  <c r="K123" i="1"/>
  <c r="AC122" i="1"/>
  <c r="X122" i="1"/>
  <c r="S122" i="1"/>
  <c r="K122" i="1"/>
  <c r="H122" i="1"/>
  <c r="AE121" i="1"/>
  <c r="AF121" i="1" s="1"/>
  <c r="AG121" i="1" s="1"/>
  <c r="AD121" i="1"/>
  <c r="Z121" i="1"/>
  <c r="AA121" i="1" s="1"/>
  <c r="AB121" i="1" s="1"/>
  <c r="Y121" i="1"/>
  <c r="U121" i="1"/>
  <c r="V121" i="1" s="1"/>
  <c r="W121" i="1" s="1"/>
  <c r="T121" i="1"/>
  <c r="M121" i="1"/>
  <c r="L121" i="1"/>
  <c r="O121" i="1" s="1"/>
  <c r="I121" i="1"/>
  <c r="J121" i="1" s="1"/>
  <c r="AE120" i="1"/>
  <c r="AF120" i="1" s="1"/>
  <c r="AG120" i="1" s="1"/>
  <c r="AD120" i="1"/>
  <c r="Z120" i="1"/>
  <c r="AA120" i="1" s="1"/>
  <c r="AB120" i="1" s="1"/>
  <c r="Y120" i="1"/>
  <c r="U120" i="1"/>
  <c r="V120" i="1" s="1"/>
  <c r="W120" i="1" s="1"/>
  <c r="T120" i="1"/>
  <c r="M120" i="1"/>
  <c r="N120" i="1" s="1"/>
  <c r="L120" i="1"/>
  <c r="O120" i="1" s="1"/>
  <c r="I120" i="1"/>
  <c r="AE119" i="1"/>
  <c r="AF119" i="1" s="1"/>
  <c r="AG119" i="1" s="1"/>
  <c r="AD119" i="1"/>
  <c r="Z119" i="1"/>
  <c r="AA119" i="1" s="1"/>
  <c r="AB119" i="1" s="1"/>
  <c r="Y119" i="1"/>
  <c r="U119" i="1"/>
  <c r="V119" i="1" s="1"/>
  <c r="W119" i="1" s="1"/>
  <c r="T119" i="1"/>
  <c r="M119" i="1"/>
  <c r="N119" i="1" s="1"/>
  <c r="L119" i="1"/>
  <c r="O119" i="1" s="1"/>
  <c r="I119" i="1"/>
  <c r="J119" i="1" s="1"/>
  <c r="AE118" i="1"/>
  <c r="AD118" i="1"/>
  <c r="Z118" i="1"/>
  <c r="Y118" i="1"/>
  <c r="U118" i="1"/>
  <c r="T118" i="1"/>
  <c r="N118" i="1"/>
  <c r="M118" i="1"/>
  <c r="L118" i="1"/>
  <c r="I118" i="1"/>
  <c r="AC110" i="1"/>
  <c r="AC109" i="1" s="1"/>
  <c r="X110" i="1"/>
  <c r="X109" i="1" s="1"/>
  <c r="S110" i="1"/>
  <c r="S109" i="1" s="1"/>
  <c r="K110" i="1"/>
  <c r="K109" i="1" s="1"/>
  <c r="H110" i="1"/>
  <c r="H109" i="1" s="1"/>
  <c r="AC108" i="1"/>
  <c r="X108" i="1"/>
  <c r="S108" i="1"/>
  <c r="K108" i="1"/>
  <c r="H108" i="1"/>
  <c r="AE107" i="1"/>
  <c r="AD107" i="1"/>
  <c r="Z107" i="1"/>
  <c r="AA107" i="1" s="1"/>
  <c r="AB107" i="1" s="1"/>
  <c r="Y107" i="1"/>
  <c r="U107" i="1"/>
  <c r="T107" i="1"/>
  <c r="M107" i="1"/>
  <c r="N107" i="1" s="1"/>
  <c r="L107" i="1"/>
  <c r="O107" i="1" s="1"/>
  <c r="I107" i="1"/>
  <c r="J107" i="1" s="1"/>
  <c r="AE106" i="1"/>
  <c r="AF106" i="1" s="1"/>
  <c r="AG106" i="1" s="1"/>
  <c r="AD106" i="1"/>
  <c r="Z106" i="1"/>
  <c r="AA106" i="1" s="1"/>
  <c r="AB106" i="1" s="1"/>
  <c r="Y106" i="1"/>
  <c r="U106" i="1"/>
  <c r="V106" i="1" s="1"/>
  <c r="W106" i="1" s="1"/>
  <c r="T106" i="1"/>
  <c r="M106" i="1"/>
  <c r="L106" i="1"/>
  <c r="I106" i="1"/>
  <c r="J106" i="1" s="1"/>
  <c r="AE105" i="1"/>
  <c r="AF105" i="1" s="1"/>
  <c r="AG105" i="1" s="1"/>
  <c r="AD105" i="1"/>
  <c r="Z105" i="1"/>
  <c r="AA105" i="1" s="1"/>
  <c r="AB105" i="1" s="1"/>
  <c r="Y105" i="1"/>
  <c r="U105" i="1"/>
  <c r="V105" i="1" s="1"/>
  <c r="W105" i="1" s="1"/>
  <c r="T105" i="1"/>
  <c r="M105" i="1"/>
  <c r="N105" i="1" s="1"/>
  <c r="L105" i="1"/>
  <c r="O105" i="1" s="1"/>
  <c r="I105" i="1"/>
  <c r="AE104" i="1"/>
  <c r="AD104" i="1"/>
  <c r="Z104" i="1"/>
  <c r="Y104" i="1"/>
  <c r="U104" i="1"/>
  <c r="T104" i="1"/>
  <c r="M104" i="1"/>
  <c r="L104" i="1"/>
  <c r="O104" i="1" s="1"/>
  <c r="I104" i="1"/>
  <c r="J104" i="1" s="1"/>
  <c r="AC102" i="1"/>
  <c r="AC101" i="1" s="1"/>
  <c r="X102" i="1"/>
  <c r="S102" i="1"/>
  <c r="S101" i="1" s="1"/>
  <c r="K102" i="1"/>
  <c r="K101" i="1" s="1"/>
  <c r="H102" i="1"/>
  <c r="H101" i="1" s="1"/>
  <c r="X101" i="1"/>
  <c r="AC100" i="1"/>
  <c r="X100" i="1"/>
  <c r="S100" i="1"/>
  <c r="K100" i="1"/>
  <c r="H100" i="1"/>
  <c r="AE99" i="1"/>
  <c r="AF99" i="1" s="1"/>
  <c r="AG99" i="1" s="1"/>
  <c r="AD99" i="1"/>
  <c r="Z99" i="1"/>
  <c r="AA99" i="1" s="1"/>
  <c r="AB99" i="1" s="1"/>
  <c r="Y99" i="1"/>
  <c r="U99" i="1"/>
  <c r="V99" i="1" s="1"/>
  <c r="W99" i="1" s="1"/>
  <c r="T99" i="1"/>
  <c r="M99" i="1"/>
  <c r="N99" i="1" s="1"/>
  <c r="L99" i="1"/>
  <c r="O99" i="1" s="1"/>
  <c r="I99" i="1"/>
  <c r="AE98" i="1"/>
  <c r="AF98" i="1" s="1"/>
  <c r="AG98" i="1" s="1"/>
  <c r="AD98" i="1"/>
  <c r="Z98" i="1"/>
  <c r="AA98" i="1" s="1"/>
  <c r="AB98" i="1" s="1"/>
  <c r="Y98" i="1"/>
  <c r="U98" i="1"/>
  <c r="V98" i="1" s="1"/>
  <c r="W98" i="1" s="1"/>
  <c r="T98" i="1"/>
  <c r="M98" i="1"/>
  <c r="N98" i="1" s="1"/>
  <c r="L98" i="1"/>
  <c r="O98" i="1" s="1"/>
  <c r="I98" i="1"/>
  <c r="AE97" i="1"/>
  <c r="AF97" i="1" s="1"/>
  <c r="AG97" i="1" s="1"/>
  <c r="AD97" i="1"/>
  <c r="Z97" i="1"/>
  <c r="AA97" i="1" s="1"/>
  <c r="AB97" i="1" s="1"/>
  <c r="Y97" i="1"/>
  <c r="U97" i="1"/>
  <c r="V97" i="1" s="1"/>
  <c r="W97" i="1" s="1"/>
  <c r="T97" i="1"/>
  <c r="M97" i="1"/>
  <c r="N97" i="1" s="1"/>
  <c r="L97" i="1"/>
  <c r="O97" i="1" s="1"/>
  <c r="I97" i="1"/>
  <c r="AE96" i="1"/>
  <c r="AF96" i="1" s="1"/>
  <c r="AD96" i="1"/>
  <c r="Z96" i="1"/>
  <c r="AA96" i="1" s="1"/>
  <c r="Y96" i="1"/>
  <c r="U96" i="1"/>
  <c r="V96" i="1" s="1"/>
  <c r="T96" i="1"/>
  <c r="M96" i="1"/>
  <c r="L96" i="1"/>
  <c r="I96" i="1"/>
  <c r="AC94" i="1"/>
  <c r="AC93" i="1" s="1"/>
  <c r="X94" i="1"/>
  <c r="X93" i="1" s="1"/>
  <c r="S94" i="1"/>
  <c r="S93" i="1" s="1"/>
  <c r="K94" i="1"/>
  <c r="K93" i="1" s="1"/>
  <c r="H94" i="1"/>
  <c r="H93" i="1" s="1"/>
  <c r="AC92" i="1"/>
  <c r="X92" i="1"/>
  <c r="S92" i="1"/>
  <c r="K92" i="1"/>
  <c r="H92" i="1"/>
  <c r="AE91" i="1"/>
  <c r="AF91" i="1" s="1"/>
  <c r="AG91" i="1" s="1"/>
  <c r="AD91" i="1"/>
  <c r="Z91" i="1"/>
  <c r="AA91" i="1" s="1"/>
  <c r="AB91" i="1" s="1"/>
  <c r="Y91" i="1"/>
  <c r="U91" i="1"/>
  <c r="V91" i="1" s="1"/>
  <c r="W91" i="1" s="1"/>
  <c r="T91" i="1"/>
  <c r="M91" i="1"/>
  <c r="N91" i="1" s="1"/>
  <c r="L91" i="1"/>
  <c r="O91" i="1" s="1"/>
  <c r="I91" i="1"/>
  <c r="AE90" i="1"/>
  <c r="AF90" i="1" s="1"/>
  <c r="AG90" i="1" s="1"/>
  <c r="AD90" i="1"/>
  <c r="Z90" i="1"/>
  <c r="AA90" i="1" s="1"/>
  <c r="AB90" i="1" s="1"/>
  <c r="Y90" i="1"/>
  <c r="U90" i="1"/>
  <c r="V90" i="1" s="1"/>
  <c r="W90" i="1" s="1"/>
  <c r="T90" i="1"/>
  <c r="M90" i="1"/>
  <c r="L90" i="1"/>
  <c r="I90" i="1"/>
  <c r="J90" i="1" s="1"/>
  <c r="AE89" i="1"/>
  <c r="AF89" i="1" s="1"/>
  <c r="AG89" i="1" s="1"/>
  <c r="AD89" i="1"/>
  <c r="Z89" i="1"/>
  <c r="AA89" i="1" s="1"/>
  <c r="AB89" i="1" s="1"/>
  <c r="Y89" i="1"/>
  <c r="U89" i="1"/>
  <c r="V89" i="1" s="1"/>
  <c r="W89" i="1" s="1"/>
  <c r="T89" i="1"/>
  <c r="M89" i="1"/>
  <c r="N89" i="1" s="1"/>
  <c r="L89" i="1"/>
  <c r="O89" i="1" s="1"/>
  <c r="I89" i="1"/>
  <c r="AE88" i="1"/>
  <c r="AD88" i="1"/>
  <c r="Z88" i="1"/>
  <c r="Y88" i="1"/>
  <c r="U88" i="1"/>
  <c r="T88" i="1"/>
  <c r="M88" i="1"/>
  <c r="N88" i="1" s="1"/>
  <c r="L88" i="1"/>
  <c r="O88" i="1" s="1"/>
  <c r="I88" i="1"/>
  <c r="AC86" i="1"/>
  <c r="AC85" i="1" s="1"/>
  <c r="X86" i="1"/>
  <c r="X85" i="1" s="1"/>
  <c r="S86" i="1"/>
  <c r="S85" i="1" s="1"/>
  <c r="K86" i="1"/>
  <c r="K85" i="1" s="1"/>
  <c r="H86" i="1"/>
  <c r="H85" i="1" s="1"/>
  <c r="AC84" i="1"/>
  <c r="X84" i="1"/>
  <c r="S84" i="1"/>
  <c r="K84" i="1"/>
  <c r="H84" i="1"/>
  <c r="AE83" i="1"/>
  <c r="AF83" i="1" s="1"/>
  <c r="AG83" i="1" s="1"/>
  <c r="AD83" i="1"/>
  <c r="Z83" i="1"/>
  <c r="AA83" i="1" s="1"/>
  <c r="AB83" i="1" s="1"/>
  <c r="Y83" i="1"/>
  <c r="U83" i="1"/>
  <c r="V83" i="1" s="1"/>
  <c r="W83" i="1" s="1"/>
  <c r="T83" i="1"/>
  <c r="M83" i="1"/>
  <c r="N83" i="1" s="1"/>
  <c r="L83" i="1"/>
  <c r="O83" i="1" s="1"/>
  <c r="I83" i="1"/>
  <c r="AE82" i="1"/>
  <c r="AF82" i="1" s="1"/>
  <c r="AG82" i="1" s="1"/>
  <c r="AD82" i="1"/>
  <c r="Z82" i="1"/>
  <c r="AA82" i="1" s="1"/>
  <c r="AB82" i="1" s="1"/>
  <c r="Y82" i="1"/>
  <c r="U82" i="1"/>
  <c r="V82" i="1" s="1"/>
  <c r="W82" i="1" s="1"/>
  <c r="T82" i="1"/>
  <c r="M82" i="1"/>
  <c r="N82" i="1" s="1"/>
  <c r="L82" i="1"/>
  <c r="O82" i="1" s="1"/>
  <c r="I82" i="1"/>
  <c r="P82" i="1" s="1"/>
  <c r="AE81" i="1"/>
  <c r="AF81" i="1" s="1"/>
  <c r="AG81" i="1" s="1"/>
  <c r="AD81" i="1"/>
  <c r="Z81" i="1"/>
  <c r="AA81" i="1" s="1"/>
  <c r="AB81" i="1" s="1"/>
  <c r="Y81" i="1"/>
  <c r="U81" i="1"/>
  <c r="V81" i="1" s="1"/>
  <c r="W81" i="1" s="1"/>
  <c r="T81" i="1"/>
  <c r="M81" i="1"/>
  <c r="N81" i="1" s="1"/>
  <c r="L81" i="1"/>
  <c r="O81" i="1" s="1"/>
  <c r="I81" i="1"/>
  <c r="J81" i="1" s="1"/>
  <c r="AE80" i="1"/>
  <c r="AF80" i="1" s="1"/>
  <c r="AD80" i="1"/>
  <c r="Z80" i="1"/>
  <c r="AA80" i="1" s="1"/>
  <c r="Y80" i="1"/>
  <c r="U80" i="1"/>
  <c r="V80" i="1" s="1"/>
  <c r="T80" i="1"/>
  <c r="M80" i="1"/>
  <c r="L80" i="1"/>
  <c r="I80" i="1"/>
  <c r="AC78" i="1"/>
  <c r="AC77" i="1" s="1"/>
  <c r="X78" i="1"/>
  <c r="X77" i="1" s="1"/>
  <c r="S78" i="1"/>
  <c r="S77" i="1" s="1"/>
  <c r="K78" i="1"/>
  <c r="K77" i="1" s="1"/>
  <c r="H78" i="1"/>
  <c r="H77" i="1" s="1"/>
  <c r="AC76" i="1"/>
  <c r="X76" i="1"/>
  <c r="S76" i="1"/>
  <c r="K76" i="1"/>
  <c r="H76" i="1"/>
  <c r="AE75" i="1"/>
  <c r="AF75" i="1" s="1"/>
  <c r="AG75" i="1" s="1"/>
  <c r="AD75" i="1"/>
  <c r="Z75" i="1"/>
  <c r="AA75" i="1" s="1"/>
  <c r="AB75" i="1" s="1"/>
  <c r="Y75" i="1"/>
  <c r="U75" i="1"/>
  <c r="V75" i="1" s="1"/>
  <c r="W75" i="1" s="1"/>
  <c r="T75" i="1"/>
  <c r="M75" i="1"/>
  <c r="N75" i="1" s="1"/>
  <c r="L75" i="1"/>
  <c r="O75" i="1" s="1"/>
  <c r="I75" i="1"/>
  <c r="J75" i="1" s="1"/>
  <c r="AE74" i="1"/>
  <c r="AF74" i="1" s="1"/>
  <c r="AG74" i="1" s="1"/>
  <c r="AD74" i="1"/>
  <c r="Z74" i="1"/>
  <c r="AA74" i="1" s="1"/>
  <c r="AB74" i="1" s="1"/>
  <c r="Y74" i="1"/>
  <c r="U74" i="1"/>
  <c r="V74" i="1" s="1"/>
  <c r="W74" i="1" s="1"/>
  <c r="T74" i="1"/>
  <c r="M74" i="1"/>
  <c r="L74" i="1"/>
  <c r="I74" i="1"/>
  <c r="J74" i="1" s="1"/>
  <c r="AE73" i="1"/>
  <c r="AF73" i="1" s="1"/>
  <c r="AG73" i="1" s="1"/>
  <c r="AD73" i="1"/>
  <c r="Z73" i="1"/>
  <c r="AA73" i="1" s="1"/>
  <c r="AB73" i="1" s="1"/>
  <c r="Y73" i="1"/>
  <c r="U73" i="1"/>
  <c r="V73" i="1" s="1"/>
  <c r="W73" i="1" s="1"/>
  <c r="T73" i="1"/>
  <c r="M73" i="1"/>
  <c r="N73" i="1" s="1"/>
  <c r="L73" i="1"/>
  <c r="O73" i="1" s="1"/>
  <c r="I73" i="1"/>
  <c r="AE72" i="1"/>
  <c r="AD72" i="1"/>
  <c r="Z72" i="1"/>
  <c r="Y72" i="1"/>
  <c r="U72" i="1"/>
  <c r="T72" i="1"/>
  <c r="M72" i="1"/>
  <c r="N72" i="1" s="1"/>
  <c r="L72" i="1"/>
  <c r="O72" i="1" s="1"/>
  <c r="I72" i="1"/>
  <c r="J72" i="1" s="1"/>
  <c r="AC70" i="1"/>
  <c r="X70" i="1"/>
  <c r="S70" i="1"/>
  <c r="S69" i="1" s="1"/>
  <c r="K70" i="1"/>
  <c r="K69" i="1" s="1"/>
  <c r="AC69" i="1"/>
  <c r="X69" i="1"/>
  <c r="AC68" i="1"/>
  <c r="X68" i="1"/>
  <c r="S68" i="1"/>
  <c r="K68" i="1"/>
  <c r="AE67" i="1"/>
  <c r="AF67" i="1" s="1"/>
  <c r="AG67" i="1" s="1"/>
  <c r="AD67" i="1"/>
  <c r="Z67" i="1"/>
  <c r="AA67" i="1" s="1"/>
  <c r="AB67" i="1" s="1"/>
  <c r="Y67" i="1"/>
  <c r="U67" i="1"/>
  <c r="V67" i="1" s="1"/>
  <c r="W67" i="1" s="1"/>
  <c r="T67" i="1"/>
  <c r="M67" i="1"/>
  <c r="N67" i="1" s="1"/>
  <c r="L67" i="1"/>
  <c r="AE66" i="1"/>
  <c r="AF66" i="1" s="1"/>
  <c r="AG66" i="1" s="1"/>
  <c r="AD66" i="1"/>
  <c r="Z66" i="1"/>
  <c r="AA66" i="1" s="1"/>
  <c r="AB66" i="1" s="1"/>
  <c r="Y66" i="1"/>
  <c r="U66" i="1"/>
  <c r="V66" i="1" s="1"/>
  <c r="W66" i="1" s="1"/>
  <c r="T66" i="1"/>
  <c r="M66" i="1"/>
  <c r="N66" i="1" s="1"/>
  <c r="L66" i="1"/>
  <c r="AE65" i="1"/>
  <c r="AF65" i="1" s="1"/>
  <c r="AG65" i="1" s="1"/>
  <c r="AD65" i="1"/>
  <c r="Z65" i="1"/>
  <c r="AA65" i="1" s="1"/>
  <c r="AB65" i="1" s="1"/>
  <c r="Y65" i="1"/>
  <c r="U65" i="1"/>
  <c r="V65" i="1" s="1"/>
  <c r="W65" i="1" s="1"/>
  <c r="T65" i="1"/>
  <c r="M65" i="1"/>
  <c r="N65" i="1" s="1"/>
  <c r="L65" i="1"/>
  <c r="H65" i="1"/>
  <c r="I65" i="1" s="1"/>
  <c r="AE64" i="1"/>
  <c r="AD64" i="1"/>
  <c r="Z64" i="1"/>
  <c r="Y64" i="1"/>
  <c r="U64" i="1"/>
  <c r="T64" i="1"/>
  <c r="M64" i="1"/>
  <c r="L64" i="1"/>
  <c r="I64" i="1"/>
  <c r="J64" i="1" s="1"/>
  <c r="AC57" i="1"/>
  <c r="AC56" i="1" s="1"/>
  <c r="X57" i="1"/>
  <c r="X56" i="1" s="1"/>
  <c r="S57" i="1"/>
  <c r="S56" i="1" s="1"/>
  <c r="K57" i="1"/>
  <c r="K56" i="1" s="1"/>
  <c r="H57" i="1"/>
  <c r="H56" i="1" s="1"/>
  <c r="AC55" i="1"/>
  <c r="X55" i="1"/>
  <c r="S55" i="1"/>
  <c r="K55" i="1"/>
  <c r="H55" i="1"/>
  <c r="AE54" i="1"/>
  <c r="AF54" i="1" s="1"/>
  <c r="AG54" i="1" s="1"/>
  <c r="AD54" i="1"/>
  <c r="Z54" i="1"/>
  <c r="AA54" i="1" s="1"/>
  <c r="AB54" i="1" s="1"/>
  <c r="Y54" i="1"/>
  <c r="U54" i="1"/>
  <c r="V54" i="1" s="1"/>
  <c r="W54" i="1" s="1"/>
  <c r="T54" i="1"/>
  <c r="M54" i="1"/>
  <c r="N54" i="1" s="1"/>
  <c r="L54" i="1"/>
  <c r="O54" i="1" s="1"/>
  <c r="I54" i="1"/>
  <c r="J54" i="1" s="1"/>
  <c r="AE53" i="1"/>
  <c r="AF53" i="1" s="1"/>
  <c r="AG53" i="1" s="1"/>
  <c r="AD53" i="1"/>
  <c r="Z53" i="1"/>
  <c r="AA53" i="1" s="1"/>
  <c r="AB53" i="1" s="1"/>
  <c r="Y53" i="1"/>
  <c r="U53" i="1"/>
  <c r="V53" i="1" s="1"/>
  <c r="W53" i="1" s="1"/>
  <c r="T53" i="1"/>
  <c r="M53" i="1"/>
  <c r="N53" i="1" s="1"/>
  <c r="L53" i="1"/>
  <c r="O53" i="1" s="1"/>
  <c r="I53" i="1"/>
  <c r="AE52" i="1"/>
  <c r="AF52" i="1" s="1"/>
  <c r="AG52" i="1" s="1"/>
  <c r="AD52" i="1"/>
  <c r="Z52" i="1"/>
  <c r="AA52" i="1" s="1"/>
  <c r="AB52" i="1" s="1"/>
  <c r="Y52" i="1"/>
  <c r="U52" i="1"/>
  <c r="V52" i="1" s="1"/>
  <c r="T52" i="1"/>
  <c r="M52" i="1"/>
  <c r="N52" i="1" s="1"/>
  <c r="L52" i="1"/>
  <c r="O52" i="1" s="1"/>
  <c r="I52" i="1"/>
  <c r="AE51" i="1"/>
  <c r="AF51" i="1" s="1"/>
  <c r="AD51" i="1"/>
  <c r="Z51" i="1"/>
  <c r="AA51" i="1" s="1"/>
  <c r="AB51" i="1" s="1"/>
  <c r="Y51" i="1"/>
  <c r="M51" i="1"/>
  <c r="N51" i="1" s="1"/>
  <c r="L51" i="1"/>
  <c r="I51" i="1"/>
  <c r="AC49" i="1"/>
  <c r="AC48" i="1" s="1"/>
  <c r="X49" i="1"/>
  <c r="X48" i="1" s="1"/>
  <c r="S49" i="1"/>
  <c r="S48" i="1" s="1"/>
  <c r="K49" i="1"/>
  <c r="K48" i="1" s="1"/>
  <c r="H49" i="1"/>
  <c r="H48" i="1" s="1"/>
  <c r="AC47" i="1"/>
  <c r="X47" i="1"/>
  <c r="S47" i="1"/>
  <c r="K47" i="1"/>
  <c r="H47" i="1"/>
  <c r="AE46" i="1"/>
  <c r="AF46" i="1" s="1"/>
  <c r="AG46" i="1" s="1"/>
  <c r="AD46" i="1"/>
  <c r="Z46" i="1"/>
  <c r="AA46" i="1" s="1"/>
  <c r="AB46" i="1" s="1"/>
  <c r="Y46" i="1"/>
  <c r="U46" i="1"/>
  <c r="T46" i="1"/>
  <c r="M46" i="1"/>
  <c r="N46" i="1" s="1"/>
  <c r="L46" i="1"/>
  <c r="O46" i="1" s="1"/>
  <c r="I46" i="1"/>
  <c r="J46" i="1" s="1"/>
  <c r="AE45" i="1"/>
  <c r="AF45" i="1" s="1"/>
  <c r="AG45" i="1" s="1"/>
  <c r="AD45" i="1"/>
  <c r="Z45" i="1"/>
  <c r="AA45" i="1" s="1"/>
  <c r="AB45" i="1" s="1"/>
  <c r="Y45" i="1"/>
  <c r="U45" i="1"/>
  <c r="V45" i="1" s="1"/>
  <c r="W45" i="1" s="1"/>
  <c r="T45" i="1"/>
  <c r="M45" i="1"/>
  <c r="L45" i="1"/>
  <c r="I45" i="1"/>
  <c r="J45" i="1" s="1"/>
  <c r="AE44" i="1"/>
  <c r="AF44" i="1" s="1"/>
  <c r="AG44" i="1" s="1"/>
  <c r="AD44" i="1"/>
  <c r="Z44" i="1"/>
  <c r="AA44" i="1" s="1"/>
  <c r="AB44" i="1" s="1"/>
  <c r="Y44" i="1"/>
  <c r="U44" i="1"/>
  <c r="V44" i="1" s="1"/>
  <c r="W44" i="1" s="1"/>
  <c r="T44" i="1"/>
  <c r="M44" i="1"/>
  <c r="N44" i="1" s="1"/>
  <c r="L44" i="1"/>
  <c r="O44" i="1" s="1"/>
  <c r="I44" i="1"/>
  <c r="AE43" i="1"/>
  <c r="AD43" i="1"/>
  <c r="Z43" i="1"/>
  <c r="Y43" i="1"/>
  <c r="U43" i="1"/>
  <c r="T43" i="1"/>
  <c r="M43" i="1"/>
  <c r="N43" i="1" s="1"/>
  <c r="L43" i="1"/>
  <c r="O43" i="1" s="1"/>
  <c r="I43" i="1"/>
  <c r="J43" i="1" s="1"/>
  <c r="AC41" i="1"/>
  <c r="AC40" i="1" s="1"/>
  <c r="X41" i="1"/>
  <c r="X40" i="1" s="1"/>
  <c r="S41" i="1"/>
  <c r="S40" i="1" s="1"/>
  <c r="K41" i="1"/>
  <c r="K40" i="1" s="1"/>
  <c r="H41" i="1"/>
  <c r="H40" i="1" s="1"/>
  <c r="AC39" i="1"/>
  <c r="X39" i="1"/>
  <c r="S39" i="1"/>
  <c r="K39" i="1"/>
  <c r="H39" i="1"/>
  <c r="AE38" i="1"/>
  <c r="AF38" i="1" s="1"/>
  <c r="AG38" i="1" s="1"/>
  <c r="AD38" i="1"/>
  <c r="Z38" i="1"/>
  <c r="AA38" i="1" s="1"/>
  <c r="AB38" i="1" s="1"/>
  <c r="Y38" i="1"/>
  <c r="U38" i="1"/>
  <c r="V38" i="1" s="1"/>
  <c r="W38" i="1" s="1"/>
  <c r="T38" i="1"/>
  <c r="M38" i="1"/>
  <c r="N38" i="1" s="1"/>
  <c r="L38" i="1"/>
  <c r="O38" i="1" s="1"/>
  <c r="I38" i="1"/>
  <c r="AE37" i="1"/>
  <c r="AF37" i="1" s="1"/>
  <c r="AG37" i="1" s="1"/>
  <c r="AD37" i="1"/>
  <c r="Z37" i="1"/>
  <c r="AA37" i="1" s="1"/>
  <c r="AB37" i="1" s="1"/>
  <c r="Y37" i="1"/>
  <c r="U37" i="1"/>
  <c r="V37" i="1" s="1"/>
  <c r="W37" i="1" s="1"/>
  <c r="T37" i="1"/>
  <c r="M37" i="1"/>
  <c r="N37" i="1" s="1"/>
  <c r="L37" i="1"/>
  <c r="O37" i="1" s="1"/>
  <c r="I37" i="1"/>
  <c r="J37" i="1" s="1"/>
  <c r="AE36" i="1"/>
  <c r="AF36" i="1" s="1"/>
  <c r="AG36" i="1" s="1"/>
  <c r="AD36" i="1"/>
  <c r="Z36" i="1"/>
  <c r="AA36" i="1" s="1"/>
  <c r="AB36" i="1" s="1"/>
  <c r="Y36" i="1"/>
  <c r="U36" i="1"/>
  <c r="V36" i="1" s="1"/>
  <c r="W36" i="1" s="1"/>
  <c r="T36" i="1"/>
  <c r="M36" i="1"/>
  <c r="N36" i="1" s="1"/>
  <c r="L36" i="1"/>
  <c r="O36" i="1" s="1"/>
  <c r="I36" i="1"/>
  <c r="J36" i="1" s="1"/>
  <c r="AE35" i="1"/>
  <c r="AF35" i="1" s="1"/>
  <c r="AD35" i="1"/>
  <c r="Z35" i="1"/>
  <c r="AA35" i="1" s="1"/>
  <c r="Y35" i="1"/>
  <c r="U35" i="1"/>
  <c r="V35" i="1" s="1"/>
  <c r="T35" i="1"/>
  <c r="M35" i="1"/>
  <c r="L35" i="1"/>
  <c r="I35" i="1"/>
  <c r="AC33" i="1"/>
  <c r="AC32" i="1" s="1"/>
  <c r="X33" i="1"/>
  <c r="X32" i="1" s="1"/>
  <c r="S33" i="1"/>
  <c r="S32" i="1" s="1"/>
  <c r="K33" i="1"/>
  <c r="K32" i="1" s="1"/>
  <c r="H33" i="1"/>
  <c r="H32" i="1" s="1"/>
  <c r="AC31" i="1"/>
  <c r="X31" i="1"/>
  <c r="S31" i="1"/>
  <c r="K31" i="1"/>
  <c r="H31" i="1"/>
  <c r="AE30" i="1"/>
  <c r="AF30" i="1" s="1"/>
  <c r="AG30" i="1" s="1"/>
  <c r="AD30" i="1"/>
  <c r="Z30" i="1"/>
  <c r="AA30" i="1" s="1"/>
  <c r="AB30" i="1" s="1"/>
  <c r="Y30" i="1"/>
  <c r="U30" i="1"/>
  <c r="V30" i="1" s="1"/>
  <c r="W30" i="1" s="1"/>
  <c r="T30" i="1"/>
  <c r="M30" i="1"/>
  <c r="N30" i="1" s="1"/>
  <c r="L30" i="1"/>
  <c r="O30" i="1" s="1"/>
  <c r="I30" i="1"/>
  <c r="J30" i="1" s="1"/>
  <c r="AE29" i="1"/>
  <c r="AF29" i="1" s="1"/>
  <c r="AG29" i="1" s="1"/>
  <c r="AD29" i="1"/>
  <c r="Z29" i="1"/>
  <c r="AA29" i="1" s="1"/>
  <c r="AB29" i="1" s="1"/>
  <c r="Y29" i="1"/>
  <c r="U29" i="1"/>
  <c r="V29" i="1" s="1"/>
  <c r="W29" i="1" s="1"/>
  <c r="T29" i="1"/>
  <c r="M29" i="1"/>
  <c r="L29" i="1"/>
  <c r="O29" i="1" s="1"/>
  <c r="I29" i="1"/>
  <c r="J29" i="1" s="1"/>
  <c r="AE28" i="1"/>
  <c r="AF28" i="1" s="1"/>
  <c r="AG28" i="1" s="1"/>
  <c r="AD28" i="1"/>
  <c r="Z28" i="1"/>
  <c r="AA28" i="1" s="1"/>
  <c r="AB28" i="1" s="1"/>
  <c r="Y28" i="1"/>
  <c r="U28" i="1"/>
  <c r="V28" i="1" s="1"/>
  <c r="W28" i="1" s="1"/>
  <c r="T28" i="1"/>
  <c r="M28" i="1"/>
  <c r="N28" i="1" s="1"/>
  <c r="L28" i="1"/>
  <c r="O28" i="1" s="1"/>
  <c r="I28" i="1"/>
  <c r="AE27" i="1"/>
  <c r="AD27" i="1"/>
  <c r="Z27" i="1"/>
  <c r="Y27" i="1"/>
  <c r="U27" i="1"/>
  <c r="T27" i="1"/>
  <c r="M27" i="1"/>
  <c r="N27" i="1" s="1"/>
  <c r="L27" i="1"/>
  <c r="O27" i="1" s="1"/>
  <c r="I27" i="1"/>
  <c r="AC25" i="1"/>
  <c r="AC24" i="1" s="1"/>
  <c r="X25" i="1"/>
  <c r="X24" i="1" s="1"/>
  <c r="S25" i="1"/>
  <c r="S24" i="1" s="1"/>
  <c r="K25" i="1"/>
  <c r="K24" i="1" s="1"/>
  <c r="AC23" i="1"/>
  <c r="X23" i="1"/>
  <c r="S23" i="1"/>
  <c r="K23" i="1"/>
  <c r="AE22" i="1"/>
  <c r="AF22" i="1" s="1"/>
  <c r="AG22" i="1" s="1"/>
  <c r="AD22" i="1"/>
  <c r="Z22" i="1"/>
  <c r="AA22" i="1" s="1"/>
  <c r="AB22" i="1" s="1"/>
  <c r="Y22" i="1"/>
  <c r="U22" i="1"/>
  <c r="V22" i="1" s="1"/>
  <c r="W22" i="1" s="1"/>
  <c r="T22" i="1"/>
  <c r="M22" i="1"/>
  <c r="N22" i="1" s="1"/>
  <c r="L22" i="1"/>
  <c r="H22" i="1"/>
  <c r="I22" i="1" s="1"/>
  <c r="AE21" i="1"/>
  <c r="AF21" i="1" s="1"/>
  <c r="AG21" i="1" s="1"/>
  <c r="AD21" i="1"/>
  <c r="Z21" i="1"/>
  <c r="Y21" i="1"/>
  <c r="U21" i="1"/>
  <c r="V21" i="1" s="1"/>
  <c r="W21" i="1" s="1"/>
  <c r="T21" i="1"/>
  <c r="M21" i="1"/>
  <c r="N21" i="1" s="1"/>
  <c r="L21" i="1"/>
  <c r="H21" i="1"/>
  <c r="I21" i="1" s="1"/>
  <c r="AE20" i="1"/>
  <c r="AF20" i="1" s="1"/>
  <c r="AG20" i="1" s="1"/>
  <c r="AD20" i="1"/>
  <c r="Z20" i="1"/>
  <c r="AA20" i="1" s="1"/>
  <c r="AB20" i="1" s="1"/>
  <c r="Y20" i="1"/>
  <c r="U20" i="1"/>
  <c r="V20" i="1" s="1"/>
  <c r="W20" i="1" s="1"/>
  <c r="T20" i="1"/>
  <c r="M20" i="1"/>
  <c r="N20" i="1" s="1"/>
  <c r="L20" i="1"/>
  <c r="O20" i="1" s="1"/>
  <c r="I20" i="1"/>
  <c r="AE19" i="1"/>
  <c r="AD19" i="1"/>
  <c r="Z19" i="1"/>
  <c r="Y19" i="1"/>
  <c r="U19" i="1"/>
  <c r="T19" i="1"/>
  <c r="M19" i="1"/>
  <c r="L19" i="1"/>
  <c r="O19" i="1" s="1"/>
  <c r="I19" i="1"/>
  <c r="J19" i="1" s="1"/>
  <c r="AC17" i="1"/>
  <c r="AC16" i="1" s="1"/>
  <c r="X17" i="1"/>
  <c r="S17" i="1"/>
  <c r="S16" i="1" s="1"/>
  <c r="K17" i="1"/>
  <c r="K16" i="1" s="1"/>
  <c r="X16" i="1"/>
  <c r="AC15" i="1"/>
  <c r="X15" i="1"/>
  <c r="S15" i="1"/>
  <c r="K15" i="1"/>
  <c r="AE14" i="1"/>
  <c r="AF14" i="1" s="1"/>
  <c r="AG14" i="1" s="1"/>
  <c r="AD14" i="1"/>
  <c r="Z14" i="1"/>
  <c r="AA14" i="1" s="1"/>
  <c r="AB14" i="1" s="1"/>
  <c r="Y14" i="1"/>
  <c r="U14" i="1"/>
  <c r="V14" i="1" s="1"/>
  <c r="W14" i="1" s="1"/>
  <c r="T14" i="1"/>
  <c r="M14" i="1"/>
  <c r="N14" i="1" s="1"/>
  <c r="L14" i="1"/>
  <c r="O14" i="1" s="1"/>
  <c r="H17" i="1"/>
  <c r="H16" i="1" s="1"/>
  <c r="AE13" i="1"/>
  <c r="AF13" i="1" s="1"/>
  <c r="AG13" i="1" s="1"/>
  <c r="AD13" i="1"/>
  <c r="Z13" i="1"/>
  <c r="AA13" i="1" s="1"/>
  <c r="AB13" i="1" s="1"/>
  <c r="Y13" i="1"/>
  <c r="U13" i="1"/>
  <c r="V13" i="1" s="1"/>
  <c r="W13" i="1" s="1"/>
  <c r="T13" i="1"/>
  <c r="M13" i="1"/>
  <c r="N13" i="1" s="1"/>
  <c r="L13" i="1"/>
  <c r="O13" i="1" s="1"/>
  <c r="I13" i="1"/>
  <c r="J13" i="1" s="1"/>
  <c r="AE12" i="1"/>
  <c r="AF12" i="1" s="1"/>
  <c r="AG12" i="1" s="1"/>
  <c r="AD12" i="1"/>
  <c r="Z12" i="1"/>
  <c r="AA12" i="1" s="1"/>
  <c r="AB12" i="1" s="1"/>
  <c r="Y12" i="1"/>
  <c r="U12" i="1"/>
  <c r="V12" i="1" s="1"/>
  <c r="W12" i="1" s="1"/>
  <c r="T12" i="1"/>
  <c r="M12" i="1"/>
  <c r="I12" i="1"/>
  <c r="J12" i="1" s="1"/>
  <c r="AE11" i="1"/>
  <c r="AD11" i="1"/>
  <c r="Z11" i="1"/>
  <c r="AA11" i="1" s="1"/>
  <c r="AB11" i="1" s="1"/>
  <c r="Y11" i="1"/>
  <c r="U11" i="1"/>
  <c r="M11" i="1"/>
  <c r="I11" i="1"/>
  <c r="M15" i="1" l="1"/>
  <c r="P403" i="1"/>
  <c r="Q13" i="1"/>
  <c r="R13" i="1" s="1"/>
  <c r="P305" i="1"/>
  <c r="Q341" i="1"/>
  <c r="R341" i="1" s="1"/>
  <c r="U15" i="1"/>
  <c r="P198" i="1"/>
  <c r="J82" i="1"/>
  <c r="Q82" i="1" s="1"/>
  <c r="R82" i="1" s="1"/>
  <c r="J63" i="5"/>
  <c r="J10" i="5"/>
  <c r="J55" i="5"/>
  <c r="I20" i="5"/>
  <c r="I19" i="5" s="1"/>
  <c r="J176" i="5"/>
  <c r="J93" i="5"/>
  <c r="K71" i="5"/>
  <c r="J71" i="5"/>
  <c r="K26" i="5"/>
  <c r="K221" i="5"/>
  <c r="K10" i="5"/>
  <c r="J20" i="5"/>
  <c r="J19" i="5" s="1"/>
  <c r="J170" i="5"/>
  <c r="J169" i="5" s="1"/>
  <c r="J168" i="5"/>
  <c r="K184" i="5"/>
  <c r="I65" i="5"/>
  <c r="I64" i="5" s="1"/>
  <c r="J148" i="5"/>
  <c r="J147" i="5" s="1"/>
  <c r="K148" i="5"/>
  <c r="K147" i="5" s="1"/>
  <c r="K146" i="5"/>
  <c r="K124" i="5"/>
  <c r="K123" i="5" s="1"/>
  <c r="K122" i="5"/>
  <c r="L148" i="5"/>
  <c r="L147" i="5" s="1"/>
  <c r="L146" i="5"/>
  <c r="L207" i="5"/>
  <c r="L206" i="5" s="1"/>
  <c r="L205" i="5"/>
  <c r="K49" i="5"/>
  <c r="K48" i="5" s="1"/>
  <c r="K47" i="5"/>
  <c r="J111" i="5"/>
  <c r="J110" i="5" s="1"/>
  <c r="J109" i="5"/>
  <c r="K87" i="5"/>
  <c r="K86" i="5" s="1"/>
  <c r="K85" i="5"/>
  <c r="L36" i="5"/>
  <c r="L35" i="5" s="1"/>
  <c r="L34" i="5"/>
  <c r="J221" i="5"/>
  <c r="J223" i="5"/>
  <c r="J222" i="5" s="1"/>
  <c r="J207" i="5"/>
  <c r="J206" i="5" s="1"/>
  <c r="J205" i="5"/>
  <c r="L57" i="5"/>
  <c r="L56" i="5" s="1"/>
  <c r="L55" i="5"/>
  <c r="L12" i="5"/>
  <c r="L11" i="5" s="1"/>
  <c r="L10" i="5"/>
  <c r="L73" i="5"/>
  <c r="L72" i="5" s="1"/>
  <c r="L178" i="5"/>
  <c r="L177" i="5" s="1"/>
  <c r="L176" i="5"/>
  <c r="J122" i="5"/>
  <c r="J124" i="5"/>
  <c r="J123" i="5" s="1"/>
  <c r="J57" i="5"/>
  <c r="J56" i="5" s="1"/>
  <c r="L223" i="5"/>
  <c r="L222" i="5" s="1"/>
  <c r="L221" i="5"/>
  <c r="L186" i="5"/>
  <c r="L185" i="5" s="1"/>
  <c r="L184" i="5"/>
  <c r="K207" i="5"/>
  <c r="K206" i="5" s="1"/>
  <c r="K205" i="5"/>
  <c r="K57" i="5"/>
  <c r="K56" i="5" s="1"/>
  <c r="K55" i="5"/>
  <c r="J103" i="5"/>
  <c r="J102" i="5" s="1"/>
  <c r="J101" i="5"/>
  <c r="L140" i="5"/>
  <c r="L139" i="5" s="1"/>
  <c r="L138" i="5"/>
  <c r="K65" i="5"/>
  <c r="K64" i="5" s="1"/>
  <c r="K63" i="5"/>
  <c r="J28" i="5"/>
  <c r="J27" i="5" s="1"/>
  <c r="L209" i="4"/>
  <c r="L213" i="4" s="1"/>
  <c r="L87" i="4"/>
  <c r="L86" i="4" s="1"/>
  <c r="L205" i="4"/>
  <c r="L35" i="4"/>
  <c r="L162" i="4"/>
  <c r="L161" i="4" s="1"/>
  <c r="K213" i="4"/>
  <c r="L111" i="4"/>
  <c r="L110" i="4" s="1"/>
  <c r="L124" i="4"/>
  <c r="L123" i="4" s="1"/>
  <c r="L206" i="4"/>
  <c r="L199" i="4"/>
  <c r="L198" i="4" s="1"/>
  <c r="L197" i="4"/>
  <c r="L48" i="4"/>
  <c r="L50" i="4"/>
  <c r="L49" i="4" s="1"/>
  <c r="L146" i="4"/>
  <c r="L148" i="4"/>
  <c r="L147" i="4" s="1"/>
  <c r="L19" i="4"/>
  <c r="L21" i="4"/>
  <c r="L20" i="4" s="1"/>
  <c r="L221" i="4"/>
  <c r="L223" i="4"/>
  <c r="L222" i="4" s="1"/>
  <c r="L130" i="4"/>
  <c r="L132" i="4"/>
  <c r="L131" i="4" s="1"/>
  <c r="L103" i="4"/>
  <c r="L102" i="4" s="1"/>
  <c r="L101" i="4"/>
  <c r="L95" i="4"/>
  <c r="L94" i="4" s="1"/>
  <c r="L93" i="4"/>
  <c r="L58" i="4"/>
  <c r="L57" i="4" s="1"/>
  <c r="L56" i="4"/>
  <c r="J403" i="1"/>
  <c r="T57" i="1"/>
  <c r="T56" i="1" s="1"/>
  <c r="Q54" i="1"/>
  <c r="R54" i="1" s="1"/>
  <c r="Q119" i="1"/>
  <c r="R119" i="1" s="1"/>
  <c r="P195" i="1"/>
  <c r="P251" i="1"/>
  <c r="AA39" i="1"/>
  <c r="J211" i="1"/>
  <c r="J215" i="1" s="1"/>
  <c r="Y215" i="1"/>
  <c r="AD217" i="1"/>
  <c r="AD216" i="1" s="1"/>
  <c r="Q212" i="1"/>
  <c r="R212" i="1" s="1"/>
  <c r="P311" i="1"/>
  <c r="P320" i="1"/>
  <c r="Y70" i="1"/>
  <c r="Y69" i="1" s="1"/>
  <c r="Y102" i="1"/>
  <c r="Y101" i="1" s="1"/>
  <c r="P97" i="1"/>
  <c r="U132" i="1"/>
  <c r="P128" i="1"/>
  <c r="U209" i="1"/>
  <c r="P241" i="1"/>
  <c r="P258" i="1"/>
  <c r="Q267" i="1"/>
  <c r="R267" i="1" s="1"/>
  <c r="P267" i="1"/>
  <c r="Q268" i="1"/>
  <c r="R268" i="1" s="1"/>
  <c r="T300" i="1"/>
  <c r="AD300" i="1"/>
  <c r="AD299" i="1" s="1"/>
  <c r="P312" i="1"/>
  <c r="AA177" i="1"/>
  <c r="M271" i="1"/>
  <c r="P118" i="1"/>
  <c r="P158" i="1"/>
  <c r="P160" i="1"/>
  <c r="AE177" i="1"/>
  <c r="AD193" i="1"/>
  <c r="AD192" i="1" s="1"/>
  <c r="O217" i="1"/>
  <c r="O216" i="1" s="1"/>
  <c r="J251" i="1"/>
  <c r="Q251" i="1" s="1"/>
  <c r="R251" i="1" s="1"/>
  <c r="P268" i="1"/>
  <c r="K282" i="1"/>
  <c r="P304" i="1"/>
  <c r="P310" i="1"/>
  <c r="Q252" i="1"/>
  <c r="R252" i="1" s="1"/>
  <c r="AD138" i="1"/>
  <c r="Q198" i="1"/>
  <c r="R198" i="1" s="1"/>
  <c r="W292" i="1"/>
  <c r="W291" i="1" s="1"/>
  <c r="Q295" i="1"/>
  <c r="R295" i="1" s="1"/>
  <c r="I378" i="1"/>
  <c r="I377" i="1" s="1"/>
  <c r="T124" i="1"/>
  <c r="T123" i="1" s="1"/>
  <c r="AD122" i="1"/>
  <c r="U156" i="1"/>
  <c r="U155" i="1" s="1"/>
  <c r="T177" i="1"/>
  <c r="T176" i="1" s="1"/>
  <c r="P172" i="1"/>
  <c r="U193" i="1"/>
  <c r="U192" i="1" s="1"/>
  <c r="P205" i="1"/>
  <c r="P214" i="1"/>
  <c r="P227" i="1"/>
  <c r="Q288" i="1"/>
  <c r="R288" i="1" s="1"/>
  <c r="Z324" i="1"/>
  <c r="P358" i="1"/>
  <c r="T140" i="1"/>
  <c r="T139" i="1" s="1"/>
  <c r="I14" i="1"/>
  <c r="P14" i="1" s="1"/>
  <c r="T41" i="1"/>
  <c r="T40" i="1" s="1"/>
  <c r="AF57" i="1"/>
  <c r="AF56" i="1" s="1"/>
  <c r="Q81" i="1"/>
  <c r="R81" i="1" s="1"/>
  <c r="P91" i="1"/>
  <c r="M108" i="1"/>
  <c r="J118" i="1"/>
  <c r="Q118" i="1" s="1"/>
  <c r="L132" i="1"/>
  <c r="L131" i="1" s="1"/>
  <c r="P144" i="1"/>
  <c r="T156" i="1"/>
  <c r="AF171" i="1"/>
  <c r="AG171" i="1" s="1"/>
  <c r="T193" i="1"/>
  <c r="T192" i="1" s="1"/>
  <c r="P188" i="1"/>
  <c r="J195" i="1"/>
  <c r="Q195" i="1" s="1"/>
  <c r="M199" i="1"/>
  <c r="P252" i="1"/>
  <c r="P288" i="1"/>
  <c r="P294" i="1"/>
  <c r="J304" i="1"/>
  <c r="Q304" i="1" s="1"/>
  <c r="R304" i="1" s="1"/>
  <c r="J305" i="1"/>
  <c r="Q305" i="1" s="1"/>
  <c r="R305" i="1" s="1"/>
  <c r="J310" i="1"/>
  <c r="Q310" i="1" s="1"/>
  <c r="J311" i="1"/>
  <c r="Q311" i="1" s="1"/>
  <c r="R311" i="1" s="1"/>
  <c r="J320" i="1"/>
  <c r="Q320" i="1" s="1"/>
  <c r="R320" i="1" s="1"/>
  <c r="Q46" i="1"/>
  <c r="R46" i="1" s="1"/>
  <c r="I57" i="1"/>
  <c r="P52" i="1"/>
  <c r="P19" i="1"/>
  <c r="P27" i="1"/>
  <c r="P43" i="1"/>
  <c r="P46" i="1"/>
  <c r="P386" i="1"/>
  <c r="W407" i="1"/>
  <c r="W406" i="1" s="1"/>
  <c r="P418" i="1"/>
  <c r="Z413" i="1"/>
  <c r="L431" i="1"/>
  <c r="L430" i="1" s="1"/>
  <c r="P428" i="1"/>
  <c r="U368" i="1"/>
  <c r="P341" i="1"/>
  <c r="I354" i="1"/>
  <c r="I353" i="1" s="1"/>
  <c r="AA362" i="1"/>
  <c r="AA361" i="1" s="1"/>
  <c r="P364" i="1"/>
  <c r="P367" i="1"/>
  <c r="T378" i="1"/>
  <c r="T377" i="1" s="1"/>
  <c r="P351" i="1"/>
  <c r="Q375" i="1"/>
  <c r="R375" i="1" s="1"/>
  <c r="M338" i="1"/>
  <c r="M337" i="1" s="1"/>
  <c r="O335" i="1"/>
  <c r="H336" i="1"/>
  <c r="M397" i="1"/>
  <c r="P396" i="1"/>
  <c r="Q388" i="1"/>
  <c r="R388" i="1" s="1"/>
  <c r="Y391" i="1"/>
  <c r="Y390" i="1" s="1"/>
  <c r="L397" i="1"/>
  <c r="Q404" i="1"/>
  <c r="R404" i="1" s="1"/>
  <c r="AD421" i="1"/>
  <c r="N393" i="1"/>
  <c r="N399" i="1" s="1"/>
  <c r="N398" i="1" s="1"/>
  <c r="L405" i="1"/>
  <c r="AE421" i="1"/>
  <c r="P404" i="1"/>
  <c r="AE415" i="1"/>
  <c r="AE414" i="1" s="1"/>
  <c r="L417" i="1"/>
  <c r="O417" i="1" s="1"/>
  <c r="Y423" i="1"/>
  <c r="Y422" i="1" s="1"/>
  <c r="K423" i="1"/>
  <c r="K422" i="1" s="1"/>
  <c r="I346" i="1"/>
  <c r="I345" i="1" s="1"/>
  <c r="U336" i="1"/>
  <c r="T344" i="1"/>
  <c r="U352" i="1"/>
  <c r="J351" i="1"/>
  <c r="Q351" i="1" s="1"/>
  <c r="R351" i="1" s="1"/>
  <c r="U362" i="1"/>
  <c r="U361" i="1" s="1"/>
  <c r="Y378" i="1"/>
  <c r="Y377" i="1" s="1"/>
  <c r="Y338" i="1"/>
  <c r="Y337" i="1" s="1"/>
  <c r="AD378" i="1"/>
  <c r="AD377" i="1" s="1"/>
  <c r="P332" i="1"/>
  <c r="AD338" i="1"/>
  <c r="AD337" i="1" s="1"/>
  <c r="Y346" i="1"/>
  <c r="Y345" i="1" s="1"/>
  <c r="T362" i="1"/>
  <c r="T361" i="1" s="1"/>
  <c r="P357" i="1"/>
  <c r="J364" i="1"/>
  <c r="Q364" i="1" s="1"/>
  <c r="Q333" i="1"/>
  <c r="R333" i="1" s="1"/>
  <c r="H337" i="1"/>
  <c r="P333" i="1"/>
  <c r="Y336" i="1"/>
  <c r="M336" i="1"/>
  <c r="AA346" i="1"/>
  <c r="AA345" i="1" s="1"/>
  <c r="L346" i="1"/>
  <c r="AD344" i="1"/>
  <c r="AE344" i="1"/>
  <c r="U346" i="1"/>
  <c r="U345" i="1" s="1"/>
  <c r="Q342" i="1"/>
  <c r="R342" i="1" s="1"/>
  <c r="P342" i="1"/>
  <c r="AA354" i="1"/>
  <c r="AA353" i="1" s="1"/>
  <c r="AB348" i="1"/>
  <c r="AB354" i="1" s="1"/>
  <c r="Y352" i="1"/>
  <c r="Y354" i="1"/>
  <c r="Y353" i="1" s="1"/>
  <c r="P348" i="1"/>
  <c r="V348" i="1"/>
  <c r="V352" i="1" s="1"/>
  <c r="Y362" i="1"/>
  <c r="Y361" i="1" s="1"/>
  <c r="AD360" i="1"/>
  <c r="I362" i="1"/>
  <c r="I361" i="1" s="1"/>
  <c r="L362" i="1"/>
  <c r="L361" i="1" s="1"/>
  <c r="V356" i="1"/>
  <c r="W356" i="1" s="1"/>
  <c r="J357" i="1"/>
  <c r="Q357" i="1" s="1"/>
  <c r="R357" i="1" s="1"/>
  <c r="J358" i="1"/>
  <c r="Q358" i="1" s="1"/>
  <c r="R358" i="1" s="1"/>
  <c r="AG370" i="1"/>
  <c r="AG369" i="1" s="1"/>
  <c r="AF368" i="1"/>
  <c r="Q367" i="1"/>
  <c r="R367" i="1" s="1"/>
  <c r="AE370" i="1"/>
  <c r="AE369" i="1" s="1"/>
  <c r="L378" i="1"/>
  <c r="L377" i="1" s="1"/>
  <c r="Q373" i="1"/>
  <c r="R373" i="1" s="1"/>
  <c r="P373" i="1"/>
  <c r="Q374" i="1"/>
  <c r="R374" i="1" s="1"/>
  <c r="AF378" i="1"/>
  <c r="AF377" i="1" s="1"/>
  <c r="J372" i="1"/>
  <c r="J378" i="1" s="1"/>
  <c r="J377" i="1" s="1"/>
  <c r="U378" i="1"/>
  <c r="U377" i="1" s="1"/>
  <c r="P374" i="1"/>
  <c r="U389" i="1"/>
  <c r="I391" i="1"/>
  <c r="I390" i="1" s="1"/>
  <c r="N389" i="1"/>
  <c r="AE389" i="1"/>
  <c r="AD389" i="1"/>
  <c r="Q387" i="1"/>
  <c r="R387" i="1" s="1"/>
  <c r="Y389" i="1"/>
  <c r="J385" i="1"/>
  <c r="Q385" i="1" s="1"/>
  <c r="U391" i="1"/>
  <c r="U390" i="1" s="1"/>
  <c r="J386" i="1"/>
  <c r="Q386" i="1" s="1"/>
  <c r="R386" i="1" s="1"/>
  <c r="P387" i="1"/>
  <c r="L399" i="1"/>
  <c r="L398" i="1" s="1"/>
  <c r="Q395" i="1"/>
  <c r="R395" i="1" s="1"/>
  <c r="O393" i="1"/>
  <c r="O397" i="1" s="1"/>
  <c r="J396" i="1"/>
  <c r="Q396" i="1" s="1"/>
  <c r="R396" i="1" s="1"/>
  <c r="AF407" i="1"/>
  <c r="AF406" i="1" s="1"/>
  <c r="Q403" i="1"/>
  <c r="R403" i="1" s="1"/>
  <c r="AG401" i="1"/>
  <c r="AG405" i="1" s="1"/>
  <c r="Q402" i="1"/>
  <c r="R402" i="1" s="1"/>
  <c r="O415" i="1"/>
  <c r="O414" i="1" s="1"/>
  <c r="M415" i="1"/>
  <c r="M414" i="1" s="1"/>
  <c r="Z415" i="1"/>
  <c r="Z414" i="1" s="1"/>
  <c r="P409" i="1"/>
  <c r="AD415" i="1"/>
  <c r="AD414" i="1" s="1"/>
  <c r="P411" i="1"/>
  <c r="N411" i="1"/>
  <c r="N415" i="1" s="1"/>
  <c r="AE423" i="1"/>
  <c r="AE422" i="1" s="1"/>
  <c r="Q418" i="1"/>
  <c r="R418" i="1" s="1"/>
  <c r="Q419" i="1"/>
  <c r="R419" i="1" s="1"/>
  <c r="T423" i="1"/>
  <c r="T422" i="1" s="1"/>
  <c r="P419" i="1"/>
  <c r="M417" i="1"/>
  <c r="N417" i="1" s="1"/>
  <c r="AF417" i="1"/>
  <c r="AG417" i="1" s="1"/>
  <c r="M431" i="1"/>
  <c r="M430" i="1" s="1"/>
  <c r="Q427" i="1"/>
  <c r="R427" i="1" s="1"/>
  <c r="AG431" i="1"/>
  <c r="AG430" i="1" s="1"/>
  <c r="I431" i="1"/>
  <c r="I430" i="1" s="1"/>
  <c r="J428" i="1"/>
  <c r="Q428" i="1" s="1"/>
  <c r="R428" i="1" s="1"/>
  <c r="O425" i="1"/>
  <c r="O431" i="1" s="1"/>
  <c r="O430" i="1" s="1"/>
  <c r="L429" i="1"/>
  <c r="AF397" i="1"/>
  <c r="AG395" i="1"/>
  <c r="AG397" i="1" s="1"/>
  <c r="AF399" i="1"/>
  <c r="AF398" i="1" s="1"/>
  <c r="AB395" i="1"/>
  <c r="W395" i="1"/>
  <c r="W399" i="1" s="1"/>
  <c r="V397" i="1"/>
  <c r="V399" i="1"/>
  <c r="V398" i="1" s="1"/>
  <c r="Q409" i="1"/>
  <c r="Y415" i="1"/>
  <c r="Y414" i="1" s="1"/>
  <c r="Y413" i="1"/>
  <c r="AD431" i="1"/>
  <c r="AD430" i="1" s="1"/>
  <c r="AD429" i="1"/>
  <c r="W397" i="1"/>
  <c r="W385" i="1"/>
  <c r="AA399" i="1"/>
  <c r="AA398" i="1" s="1"/>
  <c r="AA397" i="1"/>
  <c r="I407" i="1"/>
  <c r="I406" i="1" s="1"/>
  <c r="I405" i="1"/>
  <c r="J401" i="1"/>
  <c r="U407" i="1"/>
  <c r="U406" i="1" s="1"/>
  <c r="U405" i="1"/>
  <c r="Z407" i="1"/>
  <c r="Z406" i="1" s="1"/>
  <c r="Z405" i="1"/>
  <c r="AD407" i="1"/>
  <c r="AD406" i="1" s="1"/>
  <c r="AD405" i="1"/>
  <c r="T415" i="1"/>
  <c r="T414" i="1" s="1"/>
  <c r="T413" i="1"/>
  <c r="J417" i="1"/>
  <c r="I423" i="1"/>
  <c r="I422" i="1" s="1"/>
  <c r="I421" i="1"/>
  <c r="W417" i="1"/>
  <c r="Q425" i="1"/>
  <c r="AE431" i="1"/>
  <c r="AE430" i="1" s="1"/>
  <c r="AE429" i="1"/>
  <c r="N391" i="1"/>
  <c r="N390" i="1" s="1"/>
  <c r="P395" i="1"/>
  <c r="U399" i="1"/>
  <c r="U398" i="1" s="1"/>
  <c r="AG429" i="1"/>
  <c r="P388" i="1"/>
  <c r="M391" i="1"/>
  <c r="M390" i="1" s="1"/>
  <c r="U397" i="1"/>
  <c r="T399" i="1"/>
  <c r="T398" i="1" s="1"/>
  <c r="AD399" i="1"/>
  <c r="AD398" i="1" s="1"/>
  <c r="AF405" i="1"/>
  <c r="T407" i="1"/>
  <c r="T406" i="1" s="1"/>
  <c r="I415" i="1"/>
  <c r="I414" i="1" s="1"/>
  <c r="AD423" i="1"/>
  <c r="AD422" i="1" s="1"/>
  <c r="P385" i="1"/>
  <c r="M389" i="1"/>
  <c r="V391" i="1"/>
  <c r="V390" i="1" s="1"/>
  <c r="Z391" i="1"/>
  <c r="Z390" i="1" s="1"/>
  <c r="AE391" i="1"/>
  <c r="AE390" i="1" s="1"/>
  <c r="T397" i="1"/>
  <c r="Y397" i="1"/>
  <c r="AD397" i="1"/>
  <c r="P401" i="1"/>
  <c r="P402" i="1"/>
  <c r="AE405" i="1"/>
  <c r="AA407" i="1"/>
  <c r="AA406" i="1" s="1"/>
  <c r="AD413" i="1"/>
  <c r="AA431" i="1"/>
  <c r="AA430" i="1" s="1"/>
  <c r="I429" i="1"/>
  <c r="U429" i="1"/>
  <c r="U431" i="1"/>
  <c r="U430" i="1" s="1"/>
  <c r="T391" i="1"/>
  <c r="T390" i="1" s="1"/>
  <c r="T389" i="1"/>
  <c r="AF391" i="1"/>
  <c r="AF390" i="1" s="1"/>
  <c r="AF389" i="1"/>
  <c r="AG385" i="1"/>
  <c r="P393" i="1"/>
  <c r="M407" i="1"/>
  <c r="M406" i="1" s="1"/>
  <c r="M405" i="1"/>
  <c r="L391" i="1"/>
  <c r="L390" i="1" s="1"/>
  <c r="L389" i="1"/>
  <c r="O401" i="1"/>
  <c r="V407" i="1"/>
  <c r="V406" i="1" s="1"/>
  <c r="V405" i="1"/>
  <c r="V409" i="1"/>
  <c r="U415" i="1"/>
  <c r="U414" i="1" s="1"/>
  <c r="U413" i="1"/>
  <c r="AF409" i="1"/>
  <c r="J412" i="1"/>
  <c r="Q412" i="1" s="1"/>
  <c r="R412" i="1" s="1"/>
  <c r="P412" i="1"/>
  <c r="L415" i="1"/>
  <c r="L414" i="1" s="1"/>
  <c r="L413" i="1"/>
  <c r="AA409" i="1"/>
  <c r="H423" i="1"/>
  <c r="H422" i="1" s="1"/>
  <c r="H421" i="1"/>
  <c r="U423" i="1"/>
  <c r="U422" i="1" s="1"/>
  <c r="U421" i="1"/>
  <c r="J420" i="1"/>
  <c r="Q420" i="1" s="1"/>
  <c r="R420" i="1" s="1"/>
  <c r="P420" i="1"/>
  <c r="P425" i="1"/>
  <c r="N431" i="1"/>
  <c r="N430" i="1" s="1"/>
  <c r="N429" i="1"/>
  <c r="I397" i="1"/>
  <c r="Z399" i="1"/>
  <c r="Z398" i="1" s="1"/>
  <c r="T405" i="1"/>
  <c r="AB405" i="1"/>
  <c r="Z421" i="1"/>
  <c r="Z423" i="1"/>
  <c r="Z422" i="1" s="1"/>
  <c r="Y429" i="1"/>
  <c r="Y431" i="1"/>
  <c r="Y430" i="1" s="1"/>
  <c r="I389" i="1"/>
  <c r="Z397" i="1"/>
  <c r="Y399" i="1"/>
  <c r="Y398" i="1" s="1"/>
  <c r="AA405" i="1"/>
  <c r="L407" i="1"/>
  <c r="L406" i="1" s="1"/>
  <c r="AB407" i="1"/>
  <c r="AB406" i="1" s="1"/>
  <c r="AE413" i="1"/>
  <c r="AF429" i="1"/>
  <c r="AF431" i="1"/>
  <c r="AF430" i="1" s="1"/>
  <c r="O385" i="1"/>
  <c r="AA385" i="1"/>
  <c r="V389" i="1"/>
  <c r="Z389" i="1"/>
  <c r="AD391" i="1"/>
  <c r="AD390" i="1" s="1"/>
  <c r="J393" i="1"/>
  <c r="AE399" i="1"/>
  <c r="AE398" i="1" s="1"/>
  <c r="I399" i="1"/>
  <c r="I398" i="1" s="1"/>
  <c r="M399" i="1"/>
  <c r="M398" i="1" s="1"/>
  <c r="N401" i="1"/>
  <c r="Y407" i="1"/>
  <c r="Y406" i="1" s="1"/>
  <c r="W405" i="1"/>
  <c r="AE407" i="1"/>
  <c r="AE406" i="1" s="1"/>
  <c r="J411" i="1"/>
  <c r="O413" i="1"/>
  <c r="AA417" i="1"/>
  <c r="V421" i="1"/>
  <c r="V423" i="1"/>
  <c r="V422" i="1" s="1"/>
  <c r="Z431" i="1"/>
  <c r="Z430" i="1" s="1"/>
  <c r="P427" i="1"/>
  <c r="V427" i="1"/>
  <c r="V429" i="1" s="1"/>
  <c r="M429" i="1"/>
  <c r="T429" i="1"/>
  <c r="AB429" i="1"/>
  <c r="T431" i="1"/>
  <c r="T430" i="1" s="1"/>
  <c r="AB431" i="1"/>
  <c r="AB430" i="1" s="1"/>
  <c r="I413" i="1"/>
  <c r="M413" i="1"/>
  <c r="Y421" i="1"/>
  <c r="AA429" i="1"/>
  <c r="AE397" i="1"/>
  <c r="Y405" i="1"/>
  <c r="T421" i="1"/>
  <c r="Z429" i="1"/>
  <c r="Q348" i="1"/>
  <c r="T370" i="1"/>
  <c r="T369" i="1" s="1"/>
  <c r="T368" i="1"/>
  <c r="Y370" i="1"/>
  <c r="Y369" i="1" s="1"/>
  <c r="J365" i="1"/>
  <c r="Q365" i="1" s="1"/>
  <c r="R365" i="1" s="1"/>
  <c r="P365" i="1"/>
  <c r="I370" i="1"/>
  <c r="I369" i="1" s="1"/>
  <c r="N366" i="1"/>
  <c r="Q366" i="1" s="1"/>
  <c r="R366" i="1" s="1"/>
  <c r="P366" i="1"/>
  <c r="M370" i="1"/>
  <c r="M369" i="1" s="1"/>
  <c r="Q372" i="1"/>
  <c r="N378" i="1"/>
  <c r="N377" i="1" s="1"/>
  <c r="N376" i="1"/>
  <c r="AB340" i="1"/>
  <c r="J349" i="1"/>
  <c r="Q349" i="1" s="1"/>
  <c r="R349" i="1" s="1"/>
  <c r="P349" i="1"/>
  <c r="N350" i="1"/>
  <c r="Q350" i="1" s="1"/>
  <c r="R350" i="1" s="1"/>
  <c r="P350" i="1"/>
  <c r="AF362" i="1"/>
  <c r="AF361" i="1" s="1"/>
  <c r="AF360" i="1"/>
  <c r="AG356" i="1"/>
  <c r="O370" i="1"/>
  <c r="O369" i="1" s="1"/>
  <c r="O368" i="1"/>
  <c r="J334" i="1"/>
  <c r="Q334" i="1" s="1"/>
  <c r="R334" i="1" s="1"/>
  <c r="P334" i="1"/>
  <c r="AF346" i="1"/>
  <c r="AF345" i="1" s="1"/>
  <c r="AF344" i="1"/>
  <c r="AG340" i="1"/>
  <c r="J343" i="1"/>
  <c r="Q343" i="1" s="1"/>
  <c r="R343" i="1" s="1"/>
  <c r="P343" i="1"/>
  <c r="J359" i="1"/>
  <c r="Q359" i="1" s="1"/>
  <c r="R359" i="1" s="1"/>
  <c r="P359" i="1"/>
  <c r="V367" i="1"/>
  <c r="W367" i="1" s="1"/>
  <c r="U370" i="1"/>
  <c r="U369" i="1" s="1"/>
  <c r="AB378" i="1"/>
  <c r="AB377" i="1" s="1"/>
  <c r="AB376" i="1"/>
  <c r="I352" i="1"/>
  <c r="AE360" i="1"/>
  <c r="Y368" i="1"/>
  <c r="T346" i="1"/>
  <c r="T345" i="1" s="1"/>
  <c r="AA344" i="1"/>
  <c r="AE346" i="1"/>
  <c r="AE345" i="1" s="1"/>
  <c r="Z354" i="1"/>
  <c r="Z353" i="1" s="1"/>
  <c r="AE354" i="1"/>
  <c r="AE353" i="1" s="1"/>
  <c r="L354" i="1"/>
  <c r="L353" i="1" s="1"/>
  <c r="M354" i="1"/>
  <c r="M353" i="1" s="1"/>
  <c r="AA370" i="1"/>
  <c r="AA369" i="1" s="1"/>
  <c r="M368" i="1"/>
  <c r="N340" i="1"/>
  <c r="M346" i="1"/>
  <c r="M345" i="1" s="1"/>
  <c r="M344" i="1"/>
  <c r="P340" i="1"/>
  <c r="W340" i="1"/>
  <c r="V346" i="1"/>
  <c r="V345" i="1" s="1"/>
  <c r="V344" i="1"/>
  <c r="AB356" i="1"/>
  <c r="AD370" i="1"/>
  <c r="AD369" i="1" s="1"/>
  <c r="AD368" i="1"/>
  <c r="Z338" i="1"/>
  <c r="Z337" i="1" s="1"/>
  <c r="Z336" i="1"/>
  <c r="AA332" i="1"/>
  <c r="L336" i="1"/>
  <c r="O332" i="1"/>
  <c r="L338" i="1"/>
  <c r="L337" i="1" s="1"/>
  <c r="V332" i="1"/>
  <c r="AF332" i="1"/>
  <c r="AE338" i="1"/>
  <c r="AE337" i="1" s="1"/>
  <c r="AE336" i="1"/>
  <c r="T352" i="1"/>
  <c r="T354" i="1"/>
  <c r="T353" i="1" s="1"/>
  <c r="AD354" i="1"/>
  <c r="AD353" i="1" s="1"/>
  <c r="AD352" i="1"/>
  <c r="N356" i="1"/>
  <c r="M362" i="1"/>
  <c r="M361" i="1" s="1"/>
  <c r="M360" i="1"/>
  <c r="P356" i="1"/>
  <c r="I368" i="1"/>
  <c r="U338" i="1"/>
  <c r="U337" i="1" s="1"/>
  <c r="M352" i="1"/>
  <c r="U354" i="1"/>
  <c r="U353" i="1" s="1"/>
  <c r="AA360" i="1"/>
  <c r="AE362" i="1"/>
  <c r="AE361" i="1" s="1"/>
  <c r="Z370" i="1"/>
  <c r="Z369" i="1" s="1"/>
  <c r="AG368" i="1"/>
  <c r="AE376" i="1"/>
  <c r="AE378" i="1"/>
  <c r="AE377" i="1" s="1"/>
  <c r="AD346" i="1"/>
  <c r="AD345" i="1" s="1"/>
  <c r="L352" i="1"/>
  <c r="AD362" i="1"/>
  <c r="AD361" i="1" s="1"/>
  <c r="L368" i="1"/>
  <c r="AB368" i="1"/>
  <c r="L370" i="1"/>
  <c r="L369" i="1" s="1"/>
  <c r="AF370" i="1"/>
  <c r="AF369" i="1" s="1"/>
  <c r="V376" i="1"/>
  <c r="AD376" i="1"/>
  <c r="V378" i="1"/>
  <c r="V377" i="1" s="1"/>
  <c r="N332" i="1"/>
  <c r="Q332" i="1" s="1"/>
  <c r="I335" i="1"/>
  <c r="J340" i="1"/>
  <c r="O340" i="1"/>
  <c r="I344" i="1"/>
  <c r="U344" i="1"/>
  <c r="Y344" i="1"/>
  <c r="AF348" i="1"/>
  <c r="O350" i="1"/>
  <c r="O354" i="1" s="1"/>
  <c r="AA352" i="1"/>
  <c r="AE352" i="1"/>
  <c r="O356" i="1"/>
  <c r="I360" i="1"/>
  <c r="U360" i="1"/>
  <c r="Y360" i="1"/>
  <c r="AA368" i="1"/>
  <c r="AE368" i="1"/>
  <c r="O372" i="1"/>
  <c r="P375" i="1"/>
  <c r="I376" i="1"/>
  <c r="M376" i="1"/>
  <c r="U376" i="1"/>
  <c r="Y376" i="1"/>
  <c r="M378" i="1"/>
  <c r="M377" i="1" s="1"/>
  <c r="AA376" i="1"/>
  <c r="AA378" i="1"/>
  <c r="AA377" i="1" s="1"/>
  <c r="T336" i="1"/>
  <c r="T338" i="1"/>
  <c r="T337" i="1" s="1"/>
  <c r="Z344" i="1"/>
  <c r="L345" i="1"/>
  <c r="Z346" i="1"/>
  <c r="Z345" i="1" s="1"/>
  <c r="Z360" i="1"/>
  <c r="Z362" i="1"/>
  <c r="Z361" i="1" s="1"/>
  <c r="AB370" i="1"/>
  <c r="AB369" i="1" s="1"/>
  <c r="P372" i="1"/>
  <c r="Z376" i="1"/>
  <c r="Z378" i="1"/>
  <c r="Z377" i="1" s="1"/>
  <c r="AD336" i="1"/>
  <c r="L344" i="1"/>
  <c r="Z352" i="1"/>
  <c r="L360" i="1"/>
  <c r="T360" i="1"/>
  <c r="Z368" i="1"/>
  <c r="W372" i="1"/>
  <c r="AG372" i="1"/>
  <c r="L376" i="1"/>
  <c r="T376" i="1"/>
  <c r="AF376" i="1"/>
  <c r="Z300" i="1"/>
  <c r="Z299" i="1" s="1"/>
  <c r="V308" i="1"/>
  <c r="K284" i="1"/>
  <c r="K283" i="1" s="1"/>
  <c r="I292" i="1"/>
  <c r="I291" i="1" s="1"/>
  <c r="AG292" i="1"/>
  <c r="AG291" i="1" s="1"/>
  <c r="Q289" i="1"/>
  <c r="R289" i="1" s="1"/>
  <c r="U308" i="1"/>
  <c r="U307" i="1" s="1"/>
  <c r="Q319" i="1"/>
  <c r="R319" i="1" s="1"/>
  <c r="AE322" i="1"/>
  <c r="L306" i="1"/>
  <c r="P289" i="1"/>
  <c r="J294" i="1"/>
  <c r="Q294" i="1" s="1"/>
  <c r="AA318" i="1"/>
  <c r="AB318" i="1" s="1"/>
  <c r="T247" i="1"/>
  <c r="P226" i="1"/>
  <c r="P257" i="1"/>
  <c r="T263" i="1"/>
  <c r="T262" i="1" s="1"/>
  <c r="V239" i="1"/>
  <c r="V238" i="1" s="1"/>
  <c r="T253" i="1"/>
  <c r="U239" i="1"/>
  <c r="U238" i="1" s="1"/>
  <c r="I239" i="1"/>
  <c r="I238" i="1" s="1"/>
  <c r="Z239" i="1"/>
  <c r="Z238" i="1" s="1"/>
  <c r="U255" i="1"/>
  <c r="U254" i="1" s="1"/>
  <c r="U263" i="1"/>
  <c r="U262" i="1" s="1"/>
  <c r="M263" i="1"/>
  <c r="M262" i="1" s="1"/>
  <c r="U271" i="1"/>
  <c r="I193" i="1"/>
  <c r="I192" i="1" s="1"/>
  <c r="L201" i="1"/>
  <c r="L200" i="1" s="1"/>
  <c r="Q213" i="1"/>
  <c r="R213" i="1" s="1"/>
  <c r="U177" i="1"/>
  <c r="U176" i="1" s="1"/>
  <c r="L193" i="1"/>
  <c r="L192" i="1" s="1"/>
  <c r="V187" i="1"/>
  <c r="V193" i="1" s="1"/>
  <c r="V192" i="1" s="1"/>
  <c r="J188" i="1"/>
  <c r="Q188" i="1" s="1"/>
  <c r="R188" i="1" s="1"/>
  <c r="J189" i="1"/>
  <c r="Q189" i="1" s="1"/>
  <c r="R189" i="1" s="1"/>
  <c r="Y199" i="1"/>
  <c r="Z217" i="1"/>
  <c r="Z216" i="1" s="1"/>
  <c r="AE217" i="1"/>
  <c r="AE216" i="1" s="1"/>
  <c r="AA213" i="1"/>
  <c r="AB213" i="1" s="1"/>
  <c r="AB215" i="1" s="1"/>
  <c r="N214" i="1"/>
  <c r="N217" i="1" s="1"/>
  <c r="N216" i="1" s="1"/>
  <c r="AG201" i="1"/>
  <c r="AG200" i="1" s="1"/>
  <c r="AF201" i="1"/>
  <c r="AF200" i="1" s="1"/>
  <c r="P173" i="1"/>
  <c r="Y193" i="1"/>
  <c r="Y192" i="1" s="1"/>
  <c r="AE201" i="1"/>
  <c r="AE200" i="1" s="1"/>
  <c r="T132" i="1"/>
  <c r="T131" i="1" s="1"/>
  <c r="AD132" i="1"/>
  <c r="AD131" i="1" s="1"/>
  <c r="P129" i="1"/>
  <c r="U148" i="1"/>
  <c r="U147" i="1" s="1"/>
  <c r="P150" i="1"/>
  <c r="Q151" i="1"/>
  <c r="R151" i="1" s="1"/>
  <c r="N156" i="1"/>
  <c r="N155" i="1" s="1"/>
  <c r="L162" i="1"/>
  <c r="L146" i="1"/>
  <c r="AD164" i="1"/>
  <c r="AD163" i="1" s="1"/>
  <c r="AD148" i="1"/>
  <c r="AD147" i="1" s="1"/>
  <c r="P145" i="1"/>
  <c r="P151" i="1"/>
  <c r="Y164" i="1"/>
  <c r="Y163" i="1" s="1"/>
  <c r="P72" i="1"/>
  <c r="L86" i="1"/>
  <c r="L85" i="1" s="1"/>
  <c r="I102" i="1"/>
  <c r="Z110" i="1"/>
  <c r="Z109" i="1" s="1"/>
  <c r="P64" i="1"/>
  <c r="U76" i="1"/>
  <c r="AE78" i="1"/>
  <c r="AE77" i="1" s="1"/>
  <c r="Q75" i="1"/>
  <c r="R75" i="1" s="1"/>
  <c r="I86" i="1"/>
  <c r="I85" i="1" s="1"/>
  <c r="P81" i="1"/>
  <c r="J91" i="1"/>
  <c r="Q91" i="1" s="1"/>
  <c r="R91" i="1" s="1"/>
  <c r="J97" i="1"/>
  <c r="Q97" i="1" s="1"/>
  <c r="R97" i="1" s="1"/>
  <c r="P104" i="1"/>
  <c r="N104" i="1"/>
  <c r="Q104" i="1" s="1"/>
  <c r="Y108" i="1"/>
  <c r="P21" i="1"/>
  <c r="J21" i="1"/>
  <c r="Q21" i="1" s="1"/>
  <c r="R21" i="1" s="1"/>
  <c r="L17" i="1"/>
  <c r="L16" i="1" s="1"/>
  <c r="Y17" i="1"/>
  <c r="Y16" i="1" s="1"/>
  <c r="M33" i="1"/>
  <c r="M32" i="1" s="1"/>
  <c r="Y31" i="1"/>
  <c r="Q37" i="1"/>
  <c r="R37" i="1" s="1"/>
  <c r="P53" i="1"/>
  <c r="M17" i="1"/>
  <c r="M16" i="1" s="1"/>
  <c r="U17" i="1"/>
  <c r="U16" i="1" s="1"/>
  <c r="AE17" i="1"/>
  <c r="AE16" i="1" s="1"/>
  <c r="P13" i="1"/>
  <c r="H25" i="1"/>
  <c r="H24" i="1" s="1"/>
  <c r="I41" i="1"/>
  <c r="I40" i="1" s="1"/>
  <c r="P37" i="1"/>
  <c r="U47" i="1"/>
  <c r="J52" i="1"/>
  <c r="N324" i="1"/>
  <c r="N323" i="1" s="1"/>
  <c r="V324" i="1"/>
  <c r="V323" i="1" s="1"/>
  <c r="T322" i="1"/>
  <c r="U324" i="1"/>
  <c r="U323" i="1" s="1"/>
  <c r="Q321" i="1"/>
  <c r="R321" i="1" s="1"/>
  <c r="P318" i="1"/>
  <c r="Y324" i="1"/>
  <c r="Y323" i="1" s="1"/>
  <c r="AD324" i="1"/>
  <c r="AD323" i="1" s="1"/>
  <c r="AF319" i="1"/>
  <c r="AG319" i="1" s="1"/>
  <c r="AG324" i="1" s="1"/>
  <c r="P321" i="1"/>
  <c r="U316" i="1"/>
  <c r="U315" i="1" s="1"/>
  <c r="L316" i="1"/>
  <c r="L315" i="1" s="1"/>
  <c r="T316" i="1"/>
  <c r="T315" i="1" s="1"/>
  <c r="AD316" i="1"/>
  <c r="AD315" i="1" s="1"/>
  <c r="M316" i="1"/>
  <c r="M315" i="1" s="1"/>
  <c r="P313" i="1"/>
  <c r="Z308" i="1"/>
  <c r="Z307" i="1" s="1"/>
  <c r="Y308" i="1"/>
  <c r="Y307" i="1" s="1"/>
  <c r="W302" i="1"/>
  <c r="W308" i="1" s="1"/>
  <c r="W307" i="1" s="1"/>
  <c r="T308" i="1"/>
  <c r="T307" i="1" s="1"/>
  <c r="T306" i="1"/>
  <c r="T299" i="1"/>
  <c r="AD298" i="1"/>
  <c r="Y300" i="1"/>
  <c r="Y299" i="1" s="1"/>
  <c r="I300" i="1"/>
  <c r="I299" i="1" s="1"/>
  <c r="T292" i="1"/>
  <c r="T291" i="1" s="1"/>
  <c r="L290" i="1"/>
  <c r="AF290" i="1"/>
  <c r="K290" i="1"/>
  <c r="K292" i="1"/>
  <c r="K291" i="1" s="1"/>
  <c r="AF292" i="1"/>
  <c r="AF291" i="1" s="1"/>
  <c r="J286" i="1"/>
  <c r="Q286" i="1" s="1"/>
  <c r="M287" i="1"/>
  <c r="N287" i="1" s="1"/>
  <c r="AE292" i="1"/>
  <c r="Q280" i="1"/>
  <c r="R280" i="1" s="1"/>
  <c r="V284" i="1"/>
  <c r="V283" i="1" s="1"/>
  <c r="W278" i="1"/>
  <c r="W284" i="1" s="1"/>
  <c r="AD284" i="1"/>
  <c r="AD283" i="1" s="1"/>
  <c r="P280" i="1"/>
  <c r="Z271" i="1"/>
  <c r="Z270" i="1" s="1"/>
  <c r="N265" i="1"/>
  <c r="N271" i="1" s="1"/>
  <c r="N270" i="1" s="1"/>
  <c r="Q266" i="1"/>
  <c r="R266" i="1" s="1"/>
  <c r="AE269" i="1"/>
  <c r="L271" i="1"/>
  <c r="L270" i="1" s="1"/>
  <c r="T271" i="1"/>
  <c r="T270" i="1" s="1"/>
  <c r="P265" i="1"/>
  <c r="Y271" i="1"/>
  <c r="Y270" i="1" s="1"/>
  <c r="AD271" i="1"/>
  <c r="AD270" i="1" s="1"/>
  <c r="AF271" i="1"/>
  <c r="AF270" i="1" s="1"/>
  <c r="L263" i="1"/>
  <c r="L262" i="1" s="1"/>
  <c r="AD263" i="1"/>
  <c r="AD262" i="1" s="1"/>
  <c r="P259" i="1"/>
  <c r="J257" i="1"/>
  <c r="Q257" i="1" s="1"/>
  <c r="J258" i="1"/>
  <c r="Q258" i="1" s="1"/>
  <c r="R258" i="1" s="1"/>
  <c r="N259" i="1"/>
  <c r="N261" i="1" s="1"/>
  <c r="Q260" i="1"/>
  <c r="R260" i="1" s="1"/>
  <c r="Z255" i="1"/>
  <c r="Z254" i="1" s="1"/>
  <c r="T255" i="1"/>
  <c r="T254" i="1" s="1"/>
  <c r="Y255" i="1"/>
  <c r="Y254" i="1" s="1"/>
  <c r="AD255" i="1"/>
  <c r="AD254" i="1" s="1"/>
  <c r="Q242" i="1"/>
  <c r="R242" i="1" s="1"/>
  <c r="T246" i="1"/>
  <c r="AD247" i="1"/>
  <c r="AD246" i="1" s="1"/>
  <c r="J241" i="1"/>
  <c r="Q241" i="1" s="1"/>
  <c r="AA239" i="1"/>
  <c r="AA238" i="1" s="1"/>
  <c r="J233" i="1"/>
  <c r="W233" i="1"/>
  <c r="W237" i="1" s="1"/>
  <c r="AB233" i="1"/>
  <c r="AB234" i="1"/>
  <c r="AE237" i="1"/>
  <c r="T239" i="1"/>
  <c r="T238" i="1" s="1"/>
  <c r="I231" i="1"/>
  <c r="I230" i="1" s="1"/>
  <c r="AE231" i="1"/>
  <c r="J226" i="1"/>
  <c r="Q226" i="1" s="1"/>
  <c r="R226" i="1" s="1"/>
  <c r="J227" i="1"/>
  <c r="Q227" i="1" s="1"/>
  <c r="R227" i="1" s="1"/>
  <c r="Y231" i="1"/>
  <c r="AE230" i="1"/>
  <c r="O231" i="1"/>
  <c r="O230" i="1" s="1"/>
  <c r="AD231" i="1"/>
  <c r="AD230" i="1" s="1"/>
  <c r="Y230" i="1"/>
  <c r="O292" i="1"/>
  <c r="O291" i="1" s="1"/>
  <c r="O290" i="1"/>
  <c r="P281" i="1"/>
  <c r="J281" i="1"/>
  <c r="Q281" i="1" s="1"/>
  <c r="R281" i="1" s="1"/>
  <c r="AB287" i="1"/>
  <c r="AA292" i="1"/>
  <c r="AA291" i="1" s="1"/>
  <c r="AA290" i="1"/>
  <c r="L300" i="1"/>
  <c r="L299" i="1" s="1"/>
  <c r="L298" i="1"/>
  <c r="O294" i="1"/>
  <c r="U298" i="1"/>
  <c r="V294" i="1"/>
  <c r="U300" i="1"/>
  <c r="U299" i="1" s="1"/>
  <c r="AE300" i="1"/>
  <c r="AE299" i="1" s="1"/>
  <c r="AE298" i="1"/>
  <c r="AF294" i="1"/>
  <c r="P297" i="1"/>
  <c r="N297" i="1"/>
  <c r="Q297" i="1" s="1"/>
  <c r="R297" i="1" s="1"/>
  <c r="AF308" i="1"/>
  <c r="AF307" i="1" s="1"/>
  <c r="AG303" i="1"/>
  <c r="AG306" i="1" s="1"/>
  <c r="Z282" i="1"/>
  <c r="AA279" i="1"/>
  <c r="Z284" i="1"/>
  <c r="Z283" i="1" s="1"/>
  <c r="O304" i="1"/>
  <c r="L308" i="1"/>
  <c r="V292" i="1"/>
  <c r="V291" i="1" s="1"/>
  <c r="T290" i="1"/>
  <c r="AF306" i="1"/>
  <c r="V307" i="1"/>
  <c r="Z323" i="1"/>
  <c r="L284" i="1"/>
  <c r="L283" i="1" s="1"/>
  <c r="T284" i="1"/>
  <c r="T283" i="1" s="1"/>
  <c r="Y284" i="1"/>
  <c r="Y283" i="1" s="1"/>
  <c r="AE284" i="1"/>
  <c r="AE283" i="1" s="1"/>
  <c r="U292" i="1"/>
  <c r="U291" i="1" s="1"/>
  <c r="Z292" i="1"/>
  <c r="Z291" i="1" s="1"/>
  <c r="AE291" i="1"/>
  <c r="M298" i="1"/>
  <c r="Z298" i="1"/>
  <c r="L307" i="1"/>
  <c r="AD308" i="1"/>
  <c r="AD307" i="1" s="1"/>
  <c r="AE308" i="1"/>
  <c r="AE307" i="1" s="1"/>
  <c r="P296" i="1"/>
  <c r="J296" i="1"/>
  <c r="I284" i="1"/>
  <c r="I283" i="1" s="1"/>
  <c r="I282" i="1"/>
  <c r="P278" i="1"/>
  <c r="J278" i="1"/>
  <c r="AG284" i="1"/>
  <c r="AG282" i="1"/>
  <c r="O279" i="1"/>
  <c r="Y292" i="1"/>
  <c r="Y291" i="1" s="1"/>
  <c r="Y290" i="1"/>
  <c r="AD292" i="1"/>
  <c r="AD291" i="1" s="1"/>
  <c r="AD290" i="1"/>
  <c r="J287" i="1"/>
  <c r="AA294" i="1"/>
  <c r="P302" i="1"/>
  <c r="I308" i="1"/>
  <c r="I307" i="1" s="1"/>
  <c r="I306" i="1"/>
  <c r="J302" i="1"/>
  <c r="AB308" i="1"/>
  <c r="AB307" i="1" s="1"/>
  <c r="P303" i="1"/>
  <c r="N303" i="1"/>
  <c r="Q303" i="1" s="1"/>
  <c r="R303" i="1" s="1"/>
  <c r="AE282" i="1"/>
  <c r="U284" i="1"/>
  <c r="U283" i="1" s="1"/>
  <c r="AG283" i="1"/>
  <c r="L292" i="1"/>
  <c r="L291" i="1" s="1"/>
  <c r="AB306" i="1"/>
  <c r="W322" i="1"/>
  <c r="Z316" i="1"/>
  <c r="Z315" i="1" s="1"/>
  <c r="L324" i="1"/>
  <c r="L323" i="1" s="1"/>
  <c r="T324" i="1"/>
  <c r="T323" i="1" s="1"/>
  <c r="V282" i="1"/>
  <c r="AD282" i="1"/>
  <c r="I298" i="1"/>
  <c r="Y298" i="1"/>
  <c r="M300" i="1"/>
  <c r="M299" i="1" s="1"/>
  <c r="AA306" i="1"/>
  <c r="AA308" i="1"/>
  <c r="AA307" i="1" s="1"/>
  <c r="I314" i="1"/>
  <c r="Y314" i="1"/>
  <c r="I316" i="1"/>
  <c r="I315" i="1" s="1"/>
  <c r="Y316" i="1"/>
  <c r="Y315" i="1" s="1"/>
  <c r="P319" i="1"/>
  <c r="W324" i="1"/>
  <c r="W323" i="1" s="1"/>
  <c r="AE324" i="1"/>
  <c r="AE323" i="1" s="1"/>
  <c r="O278" i="1"/>
  <c r="M279" i="1"/>
  <c r="L282" i="1"/>
  <c r="T282" i="1"/>
  <c r="AF282" i="1"/>
  <c r="AF284" i="1"/>
  <c r="AF283" i="1" s="1"/>
  <c r="P286" i="1"/>
  <c r="I290" i="1"/>
  <c r="U290" i="1"/>
  <c r="AG290" i="1"/>
  <c r="P295" i="1"/>
  <c r="O302" i="1"/>
  <c r="M306" i="1"/>
  <c r="U306" i="1"/>
  <c r="Y306" i="1"/>
  <c r="M308" i="1"/>
  <c r="M307" i="1" s="1"/>
  <c r="V310" i="1"/>
  <c r="AA310" i="1"/>
  <c r="AF310" i="1"/>
  <c r="J312" i="1"/>
  <c r="Q312" i="1" s="1"/>
  <c r="R312" i="1" s="1"/>
  <c r="N313" i="1"/>
  <c r="N314" i="1" s="1"/>
  <c r="AE314" i="1"/>
  <c r="AE316" i="1"/>
  <c r="AE315" i="1" s="1"/>
  <c r="J318" i="1"/>
  <c r="O318" i="1"/>
  <c r="AA320" i="1"/>
  <c r="AB320" i="1" s="1"/>
  <c r="I322" i="1"/>
  <c r="M322" i="1"/>
  <c r="U322" i="1"/>
  <c r="Y322" i="1"/>
  <c r="I324" i="1"/>
  <c r="I323" i="1" s="1"/>
  <c r="M324" i="1"/>
  <c r="M323" i="1" s="1"/>
  <c r="Z314" i="1"/>
  <c r="AD314" i="1"/>
  <c r="L322" i="1"/>
  <c r="W290" i="1"/>
  <c r="AE290" i="1"/>
  <c r="AE306" i="1"/>
  <c r="O310" i="1"/>
  <c r="M314" i="1"/>
  <c r="U314" i="1"/>
  <c r="U282" i="1"/>
  <c r="Y282" i="1"/>
  <c r="V290" i="1"/>
  <c r="Z290" i="1"/>
  <c r="T298" i="1"/>
  <c r="V306" i="1"/>
  <c r="Z306" i="1"/>
  <c r="AD306" i="1"/>
  <c r="L314" i="1"/>
  <c r="T314" i="1"/>
  <c r="N322" i="1"/>
  <c r="V322" i="1"/>
  <c r="Z322" i="1"/>
  <c r="AD322" i="1"/>
  <c r="P228" i="1"/>
  <c r="J228" i="1"/>
  <c r="Q228" i="1" s="1"/>
  <c r="R228" i="1" s="1"/>
  <c r="L247" i="1"/>
  <c r="L246" i="1" s="1"/>
  <c r="L245" i="1"/>
  <c r="O241" i="1"/>
  <c r="P243" i="1"/>
  <c r="J243" i="1"/>
  <c r="P244" i="1"/>
  <c r="N244" i="1"/>
  <c r="Q244" i="1" s="1"/>
  <c r="R244" i="1" s="1"/>
  <c r="AF253" i="1"/>
  <c r="AG250" i="1"/>
  <c r="AG253" i="1" s="1"/>
  <c r="AF255" i="1"/>
  <c r="AF254" i="1" s="1"/>
  <c r="M231" i="1"/>
  <c r="M230" i="1" s="1"/>
  <c r="M229" i="1"/>
  <c r="P225" i="1"/>
  <c r="N225" i="1"/>
  <c r="V229" i="1"/>
  <c r="W225" i="1"/>
  <c r="V231" i="1"/>
  <c r="V230" i="1" s="1"/>
  <c r="M236" i="1"/>
  <c r="N236" i="1" s="1"/>
  <c r="Q236" i="1" s="1"/>
  <c r="R236" i="1" s="1"/>
  <c r="K239" i="1"/>
  <c r="K238" i="1" s="1"/>
  <c r="K237" i="1"/>
  <c r="L236" i="1"/>
  <c r="AA241" i="1"/>
  <c r="O251" i="1"/>
  <c r="L255" i="1"/>
  <c r="L254" i="1" s="1"/>
  <c r="AB225" i="1"/>
  <c r="Y239" i="1"/>
  <c r="Y238" i="1" s="1"/>
  <c r="Y237" i="1"/>
  <c r="AD239" i="1"/>
  <c r="AD238" i="1" s="1"/>
  <c r="AD237" i="1"/>
  <c r="P234" i="1"/>
  <c r="J234" i="1"/>
  <c r="Q234" i="1" s="1"/>
  <c r="R234" i="1" s="1"/>
  <c r="P235" i="1"/>
  <c r="N235" i="1"/>
  <c r="P249" i="1"/>
  <c r="I255" i="1"/>
  <c r="I254" i="1" s="1"/>
  <c r="I253" i="1"/>
  <c r="J249" i="1"/>
  <c r="P250" i="1"/>
  <c r="N250" i="1"/>
  <c r="Q250" i="1" s="1"/>
  <c r="R250" i="1" s="1"/>
  <c r="W250" i="1"/>
  <c r="W255" i="1" s="1"/>
  <c r="W254" i="1" s="1"/>
  <c r="AA251" i="1"/>
  <c r="AB251" i="1" s="1"/>
  <c r="AB253" i="1" s="1"/>
  <c r="U270" i="1"/>
  <c r="O229" i="1"/>
  <c r="AA229" i="1"/>
  <c r="Z245" i="1"/>
  <c r="Z247" i="1"/>
  <c r="Z246" i="1" s="1"/>
  <c r="AE255" i="1"/>
  <c r="AE254" i="1" s="1"/>
  <c r="U231" i="1"/>
  <c r="U230" i="1" s="1"/>
  <c r="Y245" i="1"/>
  <c r="I245" i="1"/>
  <c r="M247" i="1"/>
  <c r="M246" i="1" s="1"/>
  <c r="AF231" i="1"/>
  <c r="AF230" i="1" s="1"/>
  <c r="AF229" i="1"/>
  <c r="AG225" i="1"/>
  <c r="U247" i="1"/>
  <c r="U246" i="1" s="1"/>
  <c r="V241" i="1"/>
  <c r="U245" i="1"/>
  <c r="AE247" i="1"/>
  <c r="AE246" i="1" s="1"/>
  <c r="AE245" i="1"/>
  <c r="AF241" i="1"/>
  <c r="T231" i="1"/>
  <c r="T230" i="1" s="1"/>
  <c r="AE229" i="1"/>
  <c r="AA231" i="1"/>
  <c r="AA230" i="1" s="1"/>
  <c r="AG239" i="1"/>
  <c r="AG238" i="1" s="1"/>
  <c r="T237" i="1"/>
  <c r="AF237" i="1"/>
  <c r="AF239" i="1"/>
  <c r="AF238" i="1" s="1"/>
  <c r="AD245" i="1"/>
  <c r="V255" i="1"/>
  <c r="V254" i="1" s="1"/>
  <c r="L253" i="1"/>
  <c r="V271" i="1"/>
  <c r="AA271" i="1"/>
  <c r="AA270" i="1" s="1"/>
  <c r="V270" i="1"/>
  <c r="Z261" i="1"/>
  <c r="AD261" i="1"/>
  <c r="AB269" i="1"/>
  <c r="AB271" i="1"/>
  <c r="AB270" i="1" s="1"/>
  <c r="Z229" i="1"/>
  <c r="AD229" i="1"/>
  <c r="Z231" i="1"/>
  <c r="Z230" i="1" s="1"/>
  <c r="AA237" i="1"/>
  <c r="AE239" i="1"/>
  <c r="AE238" i="1" s="1"/>
  <c r="M245" i="1"/>
  <c r="I247" i="1"/>
  <c r="I246" i="1" s="1"/>
  <c r="Y247" i="1"/>
  <c r="Y246" i="1" s="1"/>
  <c r="AE253" i="1"/>
  <c r="P260" i="1"/>
  <c r="I261" i="1"/>
  <c r="Y261" i="1"/>
  <c r="I263" i="1"/>
  <c r="I262" i="1" s="1"/>
  <c r="Y263" i="1"/>
  <c r="Y262" i="1" s="1"/>
  <c r="P266" i="1"/>
  <c r="O267" i="1"/>
  <c r="AA269" i="1"/>
  <c r="M270" i="1"/>
  <c r="AE271" i="1"/>
  <c r="AE270" i="1" s="1"/>
  <c r="L229" i="1"/>
  <c r="T229" i="1"/>
  <c r="L231" i="1"/>
  <c r="L230" i="1" s="1"/>
  <c r="P233" i="1"/>
  <c r="I237" i="1"/>
  <c r="U237" i="1"/>
  <c r="AG237" i="1"/>
  <c r="P242" i="1"/>
  <c r="O249" i="1"/>
  <c r="M253" i="1"/>
  <c r="U253" i="1"/>
  <c r="Y253" i="1"/>
  <c r="M255" i="1"/>
  <c r="M254" i="1" s="1"/>
  <c r="V257" i="1"/>
  <c r="AA257" i="1"/>
  <c r="AF257" i="1"/>
  <c r="J259" i="1"/>
  <c r="AE261" i="1"/>
  <c r="AE263" i="1"/>
  <c r="AE262" i="1" s="1"/>
  <c r="J265" i="1"/>
  <c r="O265" i="1"/>
  <c r="W266" i="1"/>
  <c r="W271" i="1" s="1"/>
  <c r="W270" i="1" s="1"/>
  <c r="AG266" i="1"/>
  <c r="AG271" i="1" s="1"/>
  <c r="I269" i="1"/>
  <c r="M269" i="1"/>
  <c r="U269" i="1"/>
  <c r="Y269" i="1"/>
  <c r="I271" i="1"/>
  <c r="I270" i="1" s="1"/>
  <c r="Z263" i="1"/>
  <c r="Z262" i="1" s="1"/>
  <c r="L269" i="1"/>
  <c r="T269" i="1"/>
  <c r="AF269" i="1"/>
  <c r="O257" i="1"/>
  <c r="M261" i="1"/>
  <c r="U261" i="1"/>
  <c r="I229" i="1"/>
  <c r="U229" i="1"/>
  <c r="Y229" i="1"/>
  <c r="V237" i="1"/>
  <c r="Z237" i="1"/>
  <c r="T245" i="1"/>
  <c r="V253" i="1"/>
  <c r="Z253" i="1"/>
  <c r="AD253" i="1"/>
  <c r="L261" i="1"/>
  <c r="T261" i="1"/>
  <c r="V269" i="1"/>
  <c r="Z269" i="1"/>
  <c r="AD269" i="1"/>
  <c r="AD124" i="1"/>
  <c r="AD123" i="1" s="1"/>
  <c r="Y124" i="1"/>
  <c r="Y123" i="1" s="1"/>
  <c r="I124" i="1"/>
  <c r="I123" i="1" s="1"/>
  <c r="M122" i="1"/>
  <c r="AF132" i="1"/>
  <c r="AF131" i="1" s="1"/>
  <c r="AG126" i="1"/>
  <c r="AG130" i="1" s="1"/>
  <c r="L130" i="1"/>
  <c r="Y132" i="1"/>
  <c r="Y131" i="1" s="1"/>
  <c r="U131" i="1"/>
  <c r="T130" i="1"/>
  <c r="V126" i="1"/>
  <c r="W126" i="1" s="1"/>
  <c r="V127" i="1"/>
  <c r="W127" i="1" s="1"/>
  <c r="J128" i="1"/>
  <c r="Q128" i="1" s="1"/>
  <c r="R128" i="1" s="1"/>
  <c r="J129" i="1"/>
  <c r="Q129" i="1" s="1"/>
  <c r="R129" i="1" s="1"/>
  <c r="AD140" i="1"/>
  <c r="AD139" i="1" s="1"/>
  <c r="Y140" i="1"/>
  <c r="Y139" i="1" s="1"/>
  <c r="I140" i="1"/>
  <c r="I139" i="1" s="1"/>
  <c r="M138" i="1"/>
  <c r="J134" i="1"/>
  <c r="P134" i="1"/>
  <c r="J135" i="1"/>
  <c r="Q135" i="1" s="1"/>
  <c r="R135" i="1" s="1"/>
  <c r="N136" i="1"/>
  <c r="Y148" i="1"/>
  <c r="Y147" i="1" s="1"/>
  <c r="V142" i="1"/>
  <c r="W142" i="1" s="1"/>
  <c r="V143" i="1"/>
  <c r="J144" i="1"/>
  <c r="Q144" i="1" s="1"/>
  <c r="R144" i="1" s="1"/>
  <c r="J145" i="1"/>
  <c r="Q145" i="1" s="1"/>
  <c r="R145" i="1" s="1"/>
  <c r="T148" i="1"/>
  <c r="T147" i="1" s="1"/>
  <c r="T146" i="1"/>
  <c r="Q153" i="1"/>
  <c r="R153" i="1" s="1"/>
  <c r="M156" i="1"/>
  <c r="M155" i="1" s="1"/>
  <c r="L156" i="1"/>
  <c r="AD156" i="1"/>
  <c r="AD155" i="1" s="1"/>
  <c r="P152" i="1"/>
  <c r="Q161" i="1"/>
  <c r="R161" i="1" s="1"/>
  <c r="AF164" i="1"/>
  <c r="AF163" i="1" s="1"/>
  <c r="P159" i="1"/>
  <c r="AE162" i="1"/>
  <c r="T164" i="1"/>
  <c r="T163" i="1" s="1"/>
  <c r="M164" i="1"/>
  <c r="M163" i="1" s="1"/>
  <c r="J160" i="1"/>
  <c r="Q160" i="1" s="1"/>
  <c r="R160" i="1" s="1"/>
  <c r="U164" i="1"/>
  <c r="U163" i="1" s="1"/>
  <c r="Z164" i="1"/>
  <c r="Z163" i="1" s="1"/>
  <c r="P161" i="1"/>
  <c r="I177" i="1"/>
  <c r="I176" i="1" s="1"/>
  <c r="Y177" i="1"/>
  <c r="Y176" i="1" s="1"/>
  <c r="AD177" i="1"/>
  <c r="AD176" i="1" s="1"/>
  <c r="L177" i="1"/>
  <c r="L176" i="1" s="1"/>
  <c r="V171" i="1"/>
  <c r="V177" i="1" s="1"/>
  <c r="V176" i="1" s="1"/>
  <c r="J172" i="1"/>
  <c r="Q172" i="1" s="1"/>
  <c r="R172" i="1" s="1"/>
  <c r="J173" i="1"/>
  <c r="Q173" i="1" s="1"/>
  <c r="R173" i="1" s="1"/>
  <c r="AE185" i="1"/>
  <c r="AE184" i="1" s="1"/>
  <c r="Z185" i="1"/>
  <c r="Z184" i="1" s="1"/>
  <c r="P182" i="1"/>
  <c r="T209" i="1"/>
  <c r="T208" i="1" s="1"/>
  <c r="I207" i="1"/>
  <c r="I209" i="1"/>
  <c r="I208" i="1" s="1"/>
  <c r="AF209" i="1"/>
  <c r="AF208" i="1" s="1"/>
  <c r="L209" i="1"/>
  <c r="L208" i="1" s="1"/>
  <c r="V203" i="1"/>
  <c r="J204" i="1"/>
  <c r="Q204" i="1" s="1"/>
  <c r="R204" i="1" s="1"/>
  <c r="P204" i="1"/>
  <c r="J205" i="1"/>
  <c r="Q205" i="1" s="1"/>
  <c r="R205" i="1" s="1"/>
  <c r="Y209" i="1"/>
  <c r="Y208" i="1" s="1"/>
  <c r="AD209" i="1"/>
  <c r="AD208" i="1" s="1"/>
  <c r="Q206" i="1"/>
  <c r="R206" i="1" s="1"/>
  <c r="AG180" i="1"/>
  <c r="Y183" i="1"/>
  <c r="I183" i="1"/>
  <c r="U183" i="1"/>
  <c r="P179" i="1"/>
  <c r="AA179" i="1"/>
  <c r="AB179" i="1" s="1"/>
  <c r="AB185" i="1" s="1"/>
  <c r="AB184" i="1" s="1"/>
  <c r="AF179" i="1"/>
  <c r="AG179" i="1" s="1"/>
  <c r="J182" i="1"/>
  <c r="Q182" i="1" s="1"/>
  <c r="R182" i="1" s="1"/>
  <c r="J179" i="1"/>
  <c r="Q179" i="1" s="1"/>
  <c r="I185" i="1"/>
  <c r="I184" i="1" s="1"/>
  <c r="T201" i="1"/>
  <c r="T200" i="1" s="1"/>
  <c r="T199" i="1"/>
  <c r="J196" i="1"/>
  <c r="Q196" i="1" s="1"/>
  <c r="R196" i="1" s="1"/>
  <c r="P196" i="1"/>
  <c r="T183" i="1"/>
  <c r="T185" i="1"/>
  <c r="T184" i="1" s="1"/>
  <c r="AD185" i="1"/>
  <c r="AD184" i="1" s="1"/>
  <c r="AD183" i="1"/>
  <c r="N181" i="1"/>
  <c r="Q181" i="1" s="1"/>
  <c r="R181" i="1" s="1"/>
  <c r="P181" i="1"/>
  <c r="J190" i="1"/>
  <c r="Q190" i="1" s="1"/>
  <c r="R190" i="1" s="1"/>
  <c r="P190" i="1"/>
  <c r="V198" i="1"/>
  <c r="W198" i="1" s="1"/>
  <c r="W201" i="1" s="1"/>
  <c r="U201" i="1"/>
  <c r="U200" i="1" s="1"/>
  <c r="I199" i="1"/>
  <c r="Y185" i="1"/>
  <c r="Y184" i="1" s="1"/>
  <c r="AE191" i="1"/>
  <c r="W217" i="1"/>
  <c r="W216" i="1" s="1"/>
  <c r="AG217" i="1"/>
  <c r="AG216" i="1" s="1"/>
  <c r="AE175" i="1"/>
  <c r="W185" i="1"/>
  <c r="W184" i="1" s="1"/>
  <c r="L183" i="1"/>
  <c r="M185" i="1"/>
  <c r="M184" i="1" s="1"/>
  <c r="AA201" i="1"/>
  <c r="AA200" i="1" s="1"/>
  <c r="V217" i="1"/>
  <c r="V216" i="1" s="1"/>
  <c r="AF217" i="1"/>
  <c r="AF216" i="1" s="1"/>
  <c r="N171" i="1"/>
  <c r="M177" i="1"/>
  <c r="M176" i="1" s="1"/>
  <c r="M175" i="1"/>
  <c r="P171" i="1"/>
  <c r="AB187" i="1"/>
  <c r="Y200" i="1"/>
  <c r="Y201" i="1"/>
  <c r="AD201" i="1"/>
  <c r="AD200" i="1" s="1"/>
  <c r="AD199" i="1"/>
  <c r="N197" i="1"/>
  <c r="Q197" i="1" s="1"/>
  <c r="R197" i="1" s="1"/>
  <c r="P197" i="1"/>
  <c r="M201" i="1"/>
  <c r="AB171" i="1"/>
  <c r="AA176" i="1"/>
  <c r="J180" i="1"/>
  <c r="Q180" i="1" s="1"/>
  <c r="R180" i="1" s="1"/>
  <c r="P180" i="1"/>
  <c r="AF193" i="1"/>
  <c r="AF192" i="1" s="1"/>
  <c r="AF191" i="1"/>
  <c r="AG187" i="1"/>
  <c r="AB209" i="1"/>
  <c r="AB208" i="1" s="1"/>
  <c r="AB207" i="1"/>
  <c r="J174" i="1"/>
  <c r="Q174" i="1" s="1"/>
  <c r="R174" i="1" s="1"/>
  <c r="P174" i="1"/>
  <c r="N187" i="1"/>
  <c r="M193" i="1"/>
  <c r="M192" i="1" s="1"/>
  <c r="M191" i="1"/>
  <c r="P187" i="1"/>
  <c r="Q203" i="1"/>
  <c r="N209" i="1"/>
  <c r="N208" i="1" s="1"/>
  <c r="N207" i="1"/>
  <c r="AA175" i="1"/>
  <c r="AA193" i="1"/>
  <c r="AA192" i="1" s="1"/>
  <c r="J217" i="1"/>
  <c r="J216" i="1" s="1"/>
  <c r="AE176" i="1"/>
  <c r="V185" i="1"/>
  <c r="V184" i="1" s="1"/>
  <c r="M183" i="1"/>
  <c r="U185" i="1"/>
  <c r="U184" i="1" s="1"/>
  <c r="AA191" i="1"/>
  <c r="AE193" i="1"/>
  <c r="AE192" i="1" s="1"/>
  <c r="M200" i="1"/>
  <c r="Z201" i="1"/>
  <c r="Z200" i="1" s="1"/>
  <c r="U199" i="1"/>
  <c r="AG199" i="1"/>
  <c r="I201" i="1"/>
  <c r="I200" i="1" s="1"/>
  <c r="AA207" i="1"/>
  <c r="AA209" i="1"/>
  <c r="AA208" i="1" s="1"/>
  <c r="M215" i="1"/>
  <c r="M217" i="1"/>
  <c r="M216" i="1" s="1"/>
  <c r="U217" i="1"/>
  <c r="U216" i="1" s="1"/>
  <c r="Y217" i="1"/>
  <c r="Y216" i="1" s="1"/>
  <c r="Z175" i="1"/>
  <c r="AD175" i="1"/>
  <c r="L185" i="1"/>
  <c r="L184" i="1" s="1"/>
  <c r="Z193" i="1"/>
  <c r="Z192" i="1" s="1"/>
  <c r="AB199" i="1"/>
  <c r="AB201" i="1"/>
  <c r="AB200" i="1" s="1"/>
  <c r="P203" i="1"/>
  <c r="Z207" i="1"/>
  <c r="AD207" i="1"/>
  <c r="L215" i="1"/>
  <c r="AF215" i="1"/>
  <c r="L217" i="1"/>
  <c r="L216" i="1" s="1"/>
  <c r="T217" i="1"/>
  <c r="T216" i="1" s="1"/>
  <c r="O171" i="1"/>
  <c r="I175" i="1"/>
  <c r="U175" i="1"/>
  <c r="Y175" i="1"/>
  <c r="O181" i="1"/>
  <c r="O185" i="1" s="1"/>
  <c r="W183" i="1"/>
  <c r="AE183" i="1"/>
  <c r="O187" i="1"/>
  <c r="I191" i="1"/>
  <c r="U191" i="1"/>
  <c r="Y191" i="1"/>
  <c r="O197" i="1"/>
  <c r="O201" i="1" s="1"/>
  <c r="O200" i="1" s="1"/>
  <c r="AA199" i="1"/>
  <c r="AE199" i="1"/>
  <c r="O203" i="1"/>
  <c r="P206" i="1"/>
  <c r="M207" i="1"/>
  <c r="U207" i="1"/>
  <c r="Y207" i="1"/>
  <c r="M209" i="1"/>
  <c r="M208" i="1" s="1"/>
  <c r="Q211" i="1"/>
  <c r="P212" i="1"/>
  <c r="O215" i="1"/>
  <c r="W215" i="1"/>
  <c r="AA215" i="1"/>
  <c r="AE215" i="1"/>
  <c r="AE207" i="1"/>
  <c r="U208" i="1"/>
  <c r="AE209" i="1"/>
  <c r="AE208" i="1" s="1"/>
  <c r="I215" i="1"/>
  <c r="U215" i="1"/>
  <c r="AG215" i="1"/>
  <c r="I217" i="1"/>
  <c r="I216" i="1" s="1"/>
  <c r="Z177" i="1"/>
  <c r="Z176" i="1" s="1"/>
  <c r="AB183" i="1"/>
  <c r="Z191" i="1"/>
  <c r="AD191" i="1"/>
  <c r="L199" i="1"/>
  <c r="AF199" i="1"/>
  <c r="V207" i="1"/>
  <c r="Z209" i="1"/>
  <c r="Z208" i="1" s="1"/>
  <c r="P213" i="1"/>
  <c r="T215" i="1"/>
  <c r="L175" i="1"/>
  <c r="T175" i="1"/>
  <c r="V183" i="1"/>
  <c r="Z183" i="1"/>
  <c r="L191" i="1"/>
  <c r="T191" i="1"/>
  <c r="Z199" i="1"/>
  <c r="AG203" i="1"/>
  <c r="L207" i="1"/>
  <c r="T207" i="1"/>
  <c r="AF207" i="1"/>
  <c r="V215" i="1"/>
  <c r="Z215" i="1"/>
  <c r="AD215" i="1"/>
  <c r="P126" i="1"/>
  <c r="I132" i="1"/>
  <c r="I131" i="1" s="1"/>
  <c r="I130" i="1"/>
  <c r="J126" i="1"/>
  <c r="P142" i="1"/>
  <c r="I148" i="1"/>
  <c r="I147" i="1" s="1"/>
  <c r="I146" i="1"/>
  <c r="J142" i="1"/>
  <c r="N143" i="1"/>
  <c r="Q143" i="1" s="1"/>
  <c r="R143" i="1" s="1"/>
  <c r="P143" i="1"/>
  <c r="AA144" i="1"/>
  <c r="AB144" i="1" s="1"/>
  <c r="AB148" i="1" s="1"/>
  <c r="U122" i="1"/>
  <c r="V118" i="1"/>
  <c r="U124" i="1"/>
  <c r="U123" i="1" s="1"/>
  <c r="AE124" i="1"/>
  <c r="AE123" i="1" s="1"/>
  <c r="AE122" i="1"/>
  <c r="AF118" i="1"/>
  <c r="U138" i="1"/>
  <c r="V134" i="1"/>
  <c r="U140" i="1"/>
  <c r="U139" i="1" s="1"/>
  <c r="AE140" i="1"/>
  <c r="AE139" i="1" s="1"/>
  <c r="AE138" i="1"/>
  <c r="AF134" i="1"/>
  <c r="L124" i="1"/>
  <c r="L123" i="1" s="1"/>
  <c r="L122" i="1"/>
  <c r="O118" i="1"/>
  <c r="P120" i="1"/>
  <c r="J120" i="1"/>
  <c r="P121" i="1"/>
  <c r="N121" i="1"/>
  <c r="L140" i="1"/>
  <c r="L139" i="1" s="1"/>
  <c r="L138" i="1"/>
  <c r="O134" i="1"/>
  <c r="P136" i="1"/>
  <c r="J136" i="1"/>
  <c r="P137" i="1"/>
  <c r="N137" i="1"/>
  <c r="AF148" i="1"/>
  <c r="AF147" i="1" s="1"/>
  <c r="AF146" i="1"/>
  <c r="AG143" i="1"/>
  <c r="AG146" i="1" s="1"/>
  <c r="AA118" i="1"/>
  <c r="AA134" i="1"/>
  <c r="O144" i="1"/>
  <c r="L148" i="1"/>
  <c r="L147" i="1" s="1"/>
  <c r="AB130" i="1"/>
  <c r="W164" i="1"/>
  <c r="W163" i="1" s="1"/>
  <c r="Z132" i="1"/>
  <c r="Z131" i="1" s="1"/>
  <c r="AF130" i="1"/>
  <c r="Z148" i="1"/>
  <c r="Z147" i="1" s="1"/>
  <c r="V164" i="1"/>
  <c r="V163" i="1" s="1"/>
  <c r="Z122" i="1"/>
  <c r="Z124" i="1"/>
  <c r="Z123" i="1" s="1"/>
  <c r="AE132" i="1"/>
  <c r="AE131" i="1" s="1"/>
  <c r="AB132" i="1"/>
  <c r="AB131" i="1" s="1"/>
  <c r="Z138" i="1"/>
  <c r="Z140" i="1"/>
  <c r="Z139" i="1" s="1"/>
  <c r="AE146" i="1"/>
  <c r="T155" i="1"/>
  <c r="N127" i="1"/>
  <c r="P127" i="1"/>
  <c r="N154" i="1"/>
  <c r="Z156" i="1"/>
  <c r="Z155" i="1" s="1"/>
  <c r="L164" i="1"/>
  <c r="L163" i="1" s="1"/>
  <c r="I122" i="1"/>
  <c r="Y122" i="1"/>
  <c r="M124" i="1"/>
  <c r="M123" i="1" s="1"/>
  <c r="AA130" i="1"/>
  <c r="AA132" i="1"/>
  <c r="AA131" i="1" s="1"/>
  <c r="I138" i="1"/>
  <c r="Y138" i="1"/>
  <c r="M140" i="1"/>
  <c r="M139" i="1" s="1"/>
  <c r="AE148" i="1"/>
  <c r="AE147" i="1" s="1"/>
  <c r="O150" i="1"/>
  <c r="P153" i="1"/>
  <c r="I154" i="1"/>
  <c r="Y154" i="1"/>
  <c r="I156" i="1"/>
  <c r="I155" i="1" s="1"/>
  <c r="Y156" i="1"/>
  <c r="Y155" i="1" s="1"/>
  <c r="O160" i="1"/>
  <c r="W162" i="1"/>
  <c r="AE164" i="1"/>
  <c r="AE163" i="1" s="1"/>
  <c r="P119" i="1"/>
  <c r="O126" i="1"/>
  <c r="M130" i="1"/>
  <c r="U130" i="1"/>
  <c r="Y130" i="1"/>
  <c r="M132" i="1"/>
  <c r="M131" i="1" s="1"/>
  <c r="Q134" i="1"/>
  <c r="P135" i="1"/>
  <c r="O142" i="1"/>
  <c r="M146" i="1"/>
  <c r="U146" i="1"/>
  <c r="Y146" i="1"/>
  <c r="M148" i="1"/>
  <c r="M147" i="1" s="1"/>
  <c r="Q150" i="1"/>
  <c r="V150" i="1"/>
  <c r="AA150" i="1"/>
  <c r="AF150" i="1"/>
  <c r="J152" i="1"/>
  <c r="Q152" i="1" s="1"/>
  <c r="R152" i="1" s="1"/>
  <c r="AE154" i="1"/>
  <c r="AE156" i="1"/>
  <c r="AE155" i="1" s="1"/>
  <c r="J158" i="1"/>
  <c r="O158" i="1"/>
  <c r="N159" i="1"/>
  <c r="Q159" i="1" s="1"/>
  <c r="R159" i="1" s="1"/>
  <c r="AG159" i="1"/>
  <c r="AA160" i="1"/>
  <c r="AB160" i="1" s="1"/>
  <c r="I162" i="1"/>
  <c r="M162" i="1"/>
  <c r="U162" i="1"/>
  <c r="Y162" i="1"/>
  <c r="I164" i="1"/>
  <c r="I163" i="1" s="1"/>
  <c r="Z154" i="1"/>
  <c r="AD154" i="1"/>
  <c r="L155" i="1"/>
  <c r="T162" i="1"/>
  <c r="AF162" i="1"/>
  <c r="AE130" i="1"/>
  <c r="M154" i="1"/>
  <c r="U154" i="1"/>
  <c r="T122" i="1"/>
  <c r="Z130" i="1"/>
  <c r="AD130" i="1"/>
  <c r="T138" i="1"/>
  <c r="Z146" i="1"/>
  <c r="AD146" i="1"/>
  <c r="L154" i="1"/>
  <c r="T154" i="1"/>
  <c r="N162" i="1"/>
  <c r="V162" i="1"/>
  <c r="Z162" i="1"/>
  <c r="AD162" i="1"/>
  <c r="M70" i="1"/>
  <c r="M69" i="1" s="1"/>
  <c r="T70" i="1"/>
  <c r="T69" i="1" s="1"/>
  <c r="P75" i="1"/>
  <c r="M78" i="1"/>
  <c r="M77" i="1" s="1"/>
  <c r="L78" i="1"/>
  <c r="AA86" i="1"/>
  <c r="AA85" i="1" s="1"/>
  <c r="AD84" i="1"/>
  <c r="AE84" i="1"/>
  <c r="U86" i="1"/>
  <c r="U85" i="1" s="1"/>
  <c r="Y86" i="1"/>
  <c r="Y85" i="1" s="1"/>
  <c r="AA84" i="1"/>
  <c r="M92" i="1"/>
  <c r="P88" i="1"/>
  <c r="J88" i="1"/>
  <c r="Q88" i="1" s="1"/>
  <c r="Z94" i="1"/>
  <c r="Z93" i="1" s="1"/>
  <c r="AA100" i="1"/>
  <c r="AA102" i="1"/>
  <c r="AA101" i="1" s="1"/>
  <c r="AD102" i="1"/>
  <c r="AD101" i="1" s="1"/>
  <c r="P98" i="1"/>
  <c r="J98" i="1"/>
  <c r="Q98" i="1" s="1"/>
  <c r="R98" i="1" s="1"/>
  <c r="P107" i="1"/>
  <c r="I108" i="1"/>
  <c r="N80" i="1"/>
  <c r="P80" i="1"/>
  <c r="M86" i="1"/>
  <c r="M85" i="1" s="1"/>
  <c r="M84" i="1"/>
  <c r="W80" i="1"/>
  <c r="V86" i="1"/>
  <c r="V85" i="1" s="1"/>
  <c r="V84" i="1"/>
  <c r="AD110" i="1"/>
  <c r="AD109" i="1" s="1"/>
  <c r="AD108" i="1"/>
  <c r="V64" i="1"/>
  <c r="U70" i="1"/>
  <c r="U69" i="1" s="1"/>
  <c r="U68" i="1"/>
  <c r="J89" i="1"/>
  <c r="Q89" i="1" s="1"/>
  <c r="R89" i="1" s="1"/>
  <c r="P89" i="1"/>
  <c r="N96" i="1"/>
  <c r="M102" i="1"/>
  <c r="M101" i="1" s="1"/>
  <c r="M100" i="1"/>
  <c r="P96" i="1"/>
  <c r="W96" i="1"/>
  <c r="V102" i="1"/>
  <c r="V101" i="1" s="1"/>
  <c r="V100" i="1"/>
  <c r="V107" i="1"/>
  <c r="W107" i="1" s="1"/>
  <c r="U110" i="1"/>
  <c r="U109" i="1" s="1"/>
  <c r="AF107" i="1"/>
  <c r="AG107" i="1" s="1"/>
  <c r="T76" i="1"/>
  <c r="T78" i="1"/>
  <c r="T77" i="1" s="1"/>
  <c r="AD78" i="1"/>
  <c r="AD77" i="1" s="1"/>
  <c r="AD76" i="1"/>
  <c r="AF86" i="1"/>
  <c r="AF85" i="1" s="1"/>
  <c r="AF84" i="1"/>
  <c r="AG80" i="1"/>
  <c r="J83" i="1"/>
  <c r="Q83" i="1" s="1"/>
  <c r="R83" i="1" s="1"/>
  <c r="P83" i="1"/>
  <c r="AB96" i="1"/>
  <c r="Y110" i="1"/>
  <c r="Y109" i="1" s="1"/>
  <c r="J105" i="1"/>
  <c r="Q105" i="1" s="1"/>
  <c r="R105" i="1" s="1"/>
  <c r="I110" i="1"/>
  <c r="I109" i="1" s="1"/>
  <c r="P105" i="1"/>
  <c r="N106" i="1"/>
  <c r="M110" i="1"/>
  <c r="M109" i="1" s="1"/>
  <c r="P106" i="1"/>
  <c r="U94" i="1"/>
  <c r="U93" i="1" s="1"/>
  <c r="Y78" i="1"/>
  <c r="Y77" i="1" s="1"/>
  <c r="U92" i="1"/>
  <c r="I94" i="1"/>
  <c r="I93" i="1" s="1"/>
  <c r="AE100" i="1"/>
  <c r="L77" i="1"/>
  <c r="Y76" i="1"/>
  <c r="T86" i="1"/>
  <c r="T85" i="1" s="1"/>
  <c r="AE86" i="1"/>
  <c r="AE85" i="1" s="1"/>
  <c r="AE94" i="1"/>
  <c r="AE93" i="1" s="1"/>
  <c r="L92" i="1"/>
  <c r="I92" i="1"/>
  <c r="Y94" i="1"/>
  <c r="Y93" i="1" s="1"/>
  <c r="L102" i="1"/>
  <c r="L101" i="1" s="1"/>
  <c r="U102" i="1"/>
  <c r="U101" i="1" s="1"/>
  <c r="Q107" i="1"/>
  <c r="R107" i="1" s="1"/>
  <c r="U108" i="1"/>
  <c r="J73" i="1"/>
  <c r="Q73" i="1" s="1"/>
  <c r="R73" i="1" s="1"/>
  <c r="P73" i="1"/>
  <c r="N74" i="1"/>
  <c r="Q74" i="1" s="1"/>
  <c r="R74" i="1" s="1"/>
  <c r="P74" i="1"/>
  <c r="T110" i="1"/>
  <c r="T109" i="1" s="1"/>
  <c r="T108" i="1"/>
  <c r="L70" i="1"/>
  <c r="L69" i="1" s="1"/>
  <c r="L68" i="1"/>
  <c r="O64" i="1"/>
  <c r="AF64" i="1"/>
  <c r="AB80" i="1"/>
  <c r="N90" i="1"/>
  <c r="Q90" i="1" s="1"/>
  <c r="R90" i="1" s="1"/>
  <c r="P90" i="1"/>
  <c r="AA64" i="1"/>
  <c r="Z70" i="1"/>
  <c r="Z69" i="1" s="1"/>
  <c r="Z68" i="1"/>
  <c r="J65" i="1"/>
  <c r="Q65" i="1" s="1"/>
  <c r="R65" i="1" s="1"/>
  <c r="P65" i="1"/>
  <c r="Q72" i="1"/>
  <c r="T92" i="1"/>
  <c r="T94" i="1"/>
  <c r="T93" i="1" s="1"/>
  <c r="AD94" i="1"/>
  <c r="AD93" i="1" s="1"/>
  <c r="AD92" i="1"/>
  <c r="AF102" i="1"/>
  <c r="AF101" i="1" s="1"/>
  <c r="AF100" i="1"/>
  <c r="AG96" i="1"/>
  <c r="J99" i="1"/>
  <c r="Q99" i="1" s="1"/>
  <c r="R99" i="1" s="1"/>
  <c r="P99" i="1"/>
  <c r="I78" i="1"/>
  <c r="I77" i="1" s="1"/>
  <c r="AE68" i="1"/>
  <c r="AE70" i="1"/>
  <c r="AE69" i="1" s="1"/>
  <c r="I76" i="1"/>
  <c r="Z78" i="1"/>
  <c r="Z77" i="1" s="1"/>
  <c r="M76" i="1"/>
  <c r="U78" i="1"/>
  <c r="U77" i="1" s="1"/>
  <c r="Y92" i="1"/>
  <c r="M94" i="1"/>
  <c r="M93" i="1" s="1"/>
  <c r="T102" i="1"/>
  <c r="T101" i="1" s="1"/>
  <c r="I101" i="1"/>
  <c r="AE102" i="1"/>
  <c r="AE101" i="1" s="1"/>
  <c r="AE110" i="1"/>
  <c r="AE109" i="1" s="1"/>
  <c r="L110" i="1"/>
  <c r="L109" i="1" s="1"/>
  <c r="AD68" i="1"/>
  <c r="AD70" i="1"/>
  <c r="AD69" i="1" s="1"/>
  <c r="L76" i="1"/>
  <c r="AD86" i="1"/>
  <c r="AD85" i="1" s="1"/>
  <c r="L94" i="1"/>
  <c r="L93" i="1" s="1"/>
  <c r="AD100" i="1"/>
  <c r="Z102" i="1"/>
  <c r="Z101" i="1" s="1"/>
  <c r="N64" i="1"/>
  <c r="Q64" i="1" s="1"/>
  <c r="M68" i="1"/>
  <c r="Y68" i="1"/>
  <c r="V72" i="1"/>
  <c r="AA72" i="1"/>
  <c r="AF72" i="1"/>
  <c r="O74" i="1"/>
  <c r="O76" i="1" s="1"/>
  <c r="AE76" i="1"/>
  <c r="J80" i="1"/>
  <c r="O80" i="1"/>
  <c r="I84" i="1"/>
  <c r="U84" i="1"/>
  <c r="Y84" i="1"/>
  <c r="V88" i="1"/>
  <c r="AA88" i="1"/>
  <c r="AF88" i="1"/>
  <c r="O90" i="1"/>
  <c r="O92" i="1" s="1"/>
  <c r="AE92" i="1"/>
  <c r="J96" i="1"/>
  <c r="O96" i="1"/>
  <c r="I100" i="1"/>
  <c r="U100" i="1"/>
  <c r="Y100" i="1"/>
  <c r="V104" i="1"/>
  <c r="AA104" i="1"/>
  <c r="AF104" i="1"/>
  <c r="O106" i="1"/>
  <c r="AE108" i="1"/>
  <c r="Z84" i="1"/>
  <c r="Z86" i="1"/>
  <c r="Z85" i="1" s="1"/>
  <c r="Z100" i="1"/>
  <c r="L108" i="1"/>
  <c r="O65" i="1"/>
  <c r="H66" i="1"/>
  <c r="T68" i="1"/>
  <c r="Z76" i="1"/>
  <c r="L84" i="1"/>
  <c r="T84" i="1"/>
  <c r="Z92" i="1"/>
  <c r="L100" i="1"/>
  <c r="T100" i="1"/>
  <c r="Z108" i="1"/>
  <c r="AD17" i="1"/>
  <c r="AD16" i="1" s="1"/>
  <c r="N11" i="1"/>
  <c r="T17" i="1"/>
  <c r="T16" i="1" s="1"/>
  <c r="AE15" i="1"/>
  <c r="V11" i="1"/>
  <c r="W11" i="1" s="1"/>
  <c r="AF11" i="1"/>
  <c r="AF15" i="1" s="1"/>
  <c r="M25" i="1"/>
  <c r="M24" i="1" s="1"/>
  <c r="U25" i="1"/>
  <c r="U24" i="1" s="1"/>
  <c r="N19" i="1"/>
  <c r="N25" i="1" s="1"/>
  <c r="N24" i="1" s="1"/>
  <c r="O22" i="1"/>
  <c r="P30" i="1"/>
  <c r="J27" i="1"/>
  <c r="Q27" i="1" s="1"/>
  <c r="Z33" i="1"/>
  <c r="Z32" i="1" s="1"/>
  <c r="M31" i="1"/>
  <c r="L49" i="1"/>
  <c r="L48" i="1" s="1"/>
  <c r="I47" i="1"/>
  <c r="AE49" i="1"/>
  <c r="AE48" i="1" s="1"/>
  <c r="P36" i="1"/>
  <c r="Y41" i="1"/>
  <c r="Y40" i="1" s="1"/>
  <c r="AD41" i="1"/>
  <c r="AD40" i="1" s="1"/>
  <c r="L57" i="1"/>
  <c r="L56" i="1" s="1"/>
  <c r="J53" i="1"/>
  <c r="Q53" i="1" s="1"/>
  <c r="R53" i="1" s="1"/>
  <c r="Y57" i="1"/>
  <c r="Y56" i="1" s="1"/>
  <c r="AD57" i="1"/>
  <c r="AD56" i="1" s="1"/>
  <c r="J28" i="1"/>
  <c r="Q28" i="1" s="1"/>
  <c r="R28" i="1" s="1"/>
  <c r="P28" i="1"/>
  <c r="N12" i="1"/>
  <c r="Q12" i="1" s="1"/>
  <c r="R12" i="1" s="1"/>
  <c r="P12" i="1"/>
  <c r="Y25" i="1"/>
  <c r="Y24" i="1" s="1"/>
  <c r="Y23" i="1"/>
  <c r="J20" i="1"/>
  <c r="Q20" i="1" s="1"/>
  <c r="R20" i="1" s="1"/>
  <c r="P20" i="1"/>
  <c r="O21" i="1"/>
  <c r="O33" i="1"/>
  <c r="O32" i="1" s="1"/>
  <c r="O31" i="1"/>
  <c r="AF41" i="1"/>
  <c r="AF40" i="1" s="1"/>
  <c r="AF39" i="1"/>
  <c r="AG35" i="1"/>
  <c r="J38" i="1"/>
  <c r="Q38" i="1" s="1"/>
  <c r="R38" i="1" s="1"/>
  <c r="P38" i="1"/>
  <c r="Y49" i="1"/>
  <c r="Y48" i="1" s="1"/>
  <c r="J44" i="1"/>
  <c r="Q44" i="1" s="1"/>
  <c r="R44" i="1" s="1"/>
  <c r="P44" i="1"/>
  <c r="N45" i="1"/>
  <c r="N47" i="1" s="1"/>
  <c r="P45" i="1"/>
  <c r="AB57" i="1"/>
  <c r="AB56" i="1" s="1"/>
  <c r="AB55" i="1"/>
  <c r="U33" i="1"/>
  <c r="U32" i="1" s="1"/>
  <c r="I49" i="1"/>
  <c r="I48" i="1" s="1"/>
  <c r="J14" i="1"/>
  <c r="Q14" i="1" s="1"/>
  <c r="R14" i="1" s="1"/>
  <c r="T25" i="1"/>
  <c r="T24" i="1" s="1"/>
  <c r="T23" i="1"/>
  <c r="AD23" i="1"/>
  <c r="AD25" i="1"/>
  <c r="AD24" i="1" s="1"/>
  <c r="AA21" i="1"/>
  <c r="AB21" i="1" s="1"/>
  <c r="Z25" i="1"/>
  <c r="Z24" i="1" s="1"/>
  <c r="Z23" i="1"/>
  <c r="J22" i="1"/>
  <c r="Q22" i="1" s="1"/>
  <c r="R22" i="1" s="1"/>
  <c r="P22" i="1"/>
  <c r="N29" i="1"/>
  <c r="Q29" i="1" s="1"/>
  <c r="R29" i="1" s="1"/>
  <c r="P29" i="1"/>
  <c r="N35" i="1"/>
  <c r="M41" i="1"/>
  <c r="M40" i="1" s="1"/>
  <c r="M39" i="1"/>
  <c r="P35" i="1"/>
  <c r="W35" i="1"/>
  <c r="V41" i="1"/>
  <c r="V40" i="1" s="1"/>
  <c r="V39" i="1"/>
  <c r="T49" i="1"/>
  <c r="T48" i="1" s="1"/>
  <c r="T47" i="1"/>
  <c r="AD49" i="1"/>
  <c r="AD48" i="1" s="1"/>
  <c r="AD47" i="1"/>
  <c r="W52" i="1"/>
  <c r="V57" i="1"/>
  <c r="V56" i="1" s="1"/>
  <c r="V55" i="1"/>
  <c r="J11" i="1"/>
  <c r="P11" i="1"/>
  <c r="AB17" i="1"/>
  <c r="AB16" i="1" s="1"/>
  <c r="AB15" i="1"/>
  <c r="T33" i="1"/>
  <c r="T32" i="1" s="1"/>
  <c r="T31" i="1"/>
  <c r="AD33" i="1"/>
  <c r="AD32" i="1" s="1"/>
  <c r="AD31" i="1"/>
  <c r="AB35" i="1"/>
  <c r="Q43" i="1"/>
  <c r="V46" i="1"/>
  <c r="W46" i="1" s="1"/>
  <c r="U49" i="1"/>
  <c r="U48" i="1" s="1"/>
  <c r="N57" i="1"/>
  <c r="N56" i="1" s="1"/>
  <c r="N55" i="1"/>
  <c r="AE41" i="1"/>
  <c r="AE40" i="1" s="1"/>
  <c r="Z17" i="1"/>
  <c r="Z16" i="1" s="1"/>
  <c r="L25" i="1"/>
  <c r="L24" i="1" s="1"/>
  <c r="AE23" i="1"/>
  <c r="AE25" i="1"/>
  <c r="AE24" i="1" s="1"/>
  <c r="AE33" i="1"/>
  <c r="AE32" i="1" s="1"/>
  <c r="Q30" i="1"/>
  <c r="R30" i="1" s="1"/>
  <c r="U31" i="1"/>
  <c r="I33" i="1"/>
  <c r="I32" i="1" s="1"/>
  <c r="Q36" i="1"/>
  <c r="R36" i="1" s="1"/>
  <c r="Y47" i="1"/>
  <c r="M49" i="1"/>
  <c r="M48" i="1" s="1"/>
  <c r="AA15" i="1"/>
  <c r="AA17" i="1"/>
  <c r="AA16" i="1" s="1"/>
  <c r="I31" i="1"/>
  <c r="Y33" i="1"/>
  <c r="Y32" i="1" s="1"/>
  <c r="L41" i="1"/>
  <c r="L40" i="1" s="1"/>
  <c r="U41" i="1"/>
  <c r="U40" i="1" s="1"/>
  <c r="AE39" i="1"/>
  <c r="AA41" i="1"/>
  <c r="AA40" i="1" s="1"/>
  <c r="Z49" i="1"/>
  <c r="Z48" i="1" s="1"/>
  <c r="M47" i="1"/>
  <c r="Q52" i="1"/>
  <c r="R52" i="1" s="1"/>
  <c r="I56" i="1"/>
  <c r="AE57" i="1"/>
  <c r="AE56" i="1" s="1"/>
  <c r="Z15" i="1"/>
  <c r="L31" i="1"/>
  <c r="L33" i="1"/>
  <c r="L32" i="1" s="1"/>
  <c r="Z41" i="1"/>
  <c r="Z40" i="1" s="1"/>
  <c r="L47" i="1"/>
  <c r="AD55" i="1"/>
  <c r="Y15" i="1"/>
  <c r="V19" i="1"/>
  <c r="AA19" i="1"/>
  <c r="AF19" i="1"/>
  <c r="I23" i="1"/>
  <c r="M23" i="1"/>
  <c r="U23" i="1"/>
  <c r="I25" i="1"/>
  <c r="I24" i="1" s="1"/>
  <c r="V27" i="1"/>
  <c r="W27" i="1" s="1"/>
  <c r="AA27" i="1"/>
  <c r="AF27" i="1"/>
  <c r="AE31" i="1"/>
  <c r="J35" i="1"/>
  <c r="O35" i="1"/>
  <c r="I39" i="1"/>
  <c r="U39" i="1"/>
  <c r="Y39" i="1"/>
  <c r="V43" i="1"/>
  <c r="AA43" i="1"/>
  <c r="AF43" i="1"/>
  <c r="O45" i="1"/>
  <c r="O47" i="1" s="1"/>
  <c r="AE47" i="1"/>
  <c r="J51" i="1"/>
  <c r="O51" i="1"/>
  <c r="P54" i="1"/>
  <c r="I55" i="1"/>
  <c r="M55" i="1"/>
  <c r="U55" i="1"/>
  <c r="Y55" i="1"/>
  <c r="M57" i="1"/>
  <c r="U57" i="1"/>
  <c r="AA55" i="1"/>
  <c r="AE55" i="1"/>
  <c r="M56" i="1"/>
  <c r="U56" i="1"/>
  <c r="AA57" i="1"/>
  <c r="AA56" i="1" s="1"/>
  <c r="AD15" i="1"/>
  <c r="Z39" i="1"/>
  <c r="AD39" i="1"/>
  <c r="P51" i="1"/>
  <c r="Z55" i="1"/>
  <c r="Z57" i="1"/>
  <c r="Z56" i="1" s="1"/>
  <c r="O11" i="1"/>
  <c r="O15" i="1" s="1"/>
  <c r="L15" i="1"/>
  <c r="T15" i="1"/>
  <c r="H23" i="1"/>
  <c r="L23" i="1"/>
  <c r="Z31" i="1"/>
  <c r="L39" i="1"/>
  <c r="T39" i="1"/>
  <c r="Z47" i="1"/>
  <c r="AG51" i="1"/>
  <c r="L55" i="1"/>
  <c r="T55" i="1"/>
  <c r="AF55" i="1"/>
  <c r="M292" i="1" l="1"/>
  <c r="M291" i="1" s="1"/>
  <c r="W171" i="1"/>
  <c r="P236" i="1"/>
  <c r="P237" i="1" s="1"/>
  <c r="V132" i="1"/>
  <c r="AA146" i="1"/>
  <c r="K186" i="5"/>
  <c r="K185" i="5" s="1"/>
  <c r="K12" i="5"/>
  <c r="K11" i="5" s="1"/>
  <c r="I18" i="5"/>
  <c r="K223" i="5"/>
  <c r="K222" i="5" s="1"/>
  <c r="I63" i="5"/>
  <c r="L18" i="5"/>
  <c r="L20" i="5"/>
  <c r="L19" i="5" s="1"/>
  <c r="L162" i="5"/>
  <c r="L161" i="5" s="1"/>
  <c r="L160" i="5"/>
  <c r="L47" i="5"/>
  <c r="L49" i="5"/>
  <c r="L48" i="5" s="1"/>
  <c r="L124" i="5"/>
  <c r="L123" i="5" s="1"/>
  <c r="L122" i="5"/>
  <c r="L103" i="5"/>
  <c r="L102" i="5" s="1"/>
  <c r="L101" i="5"/>
  <c r="I12" i="5"/>
  <c r="I11" i="5" s="1"/>
  <c r="I10" i="5"/>
  <c r="K103" i="5"/>
  <c r="K102" i="5" s="1"/>
  <c r="K101" i="5"/>
  <c r="I199" i="5"/>
  <c r="I198" i="5" s="1"/>
  <c r="I197" i="5"/>
  <c r="I95" i="5"/>
  <c r="I94" i="5" s="1"/>
  <c r="I93" i="5"/>
  <c r="L65" i="5"/>
  <c r="L64" i="5" s="1"/>
  <c r="L63" i="5"/>
  <c r="L199" i="5"/>
  <c r="L198" i="5" s="1"/>
  <c r="L197" i="5"/>
  <c r="K140" i="5"/>
  <c r="K139" i="5" s="1"/>
  <c r="K138" i="5"/>
  <c r="I160" i="5"/>
  <c r="I162" i="5"/>
  <c r="I161" i="5" s="1"/>
  <c r="J85" i="5"/>
  <c r="J87" i="5"/>
  <c r="J86" i="5" s="1"/>
  <c r="L213" i="5"/>
  <c r="L215" i="5"/>
  <c r="L214" i="5" s="1"/>
  <c r="L111" i="5"/>
  <c r="L110" i="5" s="1"/>
  <c r="L109" i="5"/>
  <c r="K199" i="5"/>
  <c r="K198" i="5" s="1"/>
  <c r="K197" i="5"/>
  <c r="K111" i="5"/>
  <c r="K110" i="5" s="1"/>
  <c r="K109" i="5"/>
  <c r="J215" i="5"/>
  <c r="J214" i="5" s="1"/>
  <c r="J213" i="5"/>
  <c r="K20" i="5"/>
  <c r="K19" i="5" s="1"/>
  <c r="K18" i="5"/>
  <c r="K170" i="5"/>
  <c r="K169" i="5" s="1"/>
  <c r="K168" i="5"/>
  <c r="K132" i="5"/>
  <c r="K131" i="5" s="1"/>
  <c r="K130" i="5"/>
  <c r="K213" i="5"/>
  <c r="K215" i="5"/>
  <c r="K214" i="5" s="1"/>
  <c r="L132" i="5"/>
  <c r="L131" i="5" s="1"/>
  <c r="L130" i="5"/>
  <c r="J36" i="5"/>
  <c r="J35" i="5" s="1"/>
  <c r="J34" i="5"/>
  <c r="K95" i="5"/>
  <c r="K94" i="5" s="1"/>
  <c r="K93" i="5"/>
  <c r="J184" i="5"/>
  <c r="J186" i="5"/>
  <c r="J185" i="5" s="1"/>
  <c r="L170" i="5"/>
  <c r="L169" i="5" s="1"/>
  <c r="L168" i="5"/>
  <c r="J199" i="5"/>
  <c r="J198" i="5" s="1"/>
  <c r="J197" i="5"/>
  <c r="J140" i="5"/>
  <c r="J139" i="5" s="1"/>
  <c r="J138" i="5"/>
  <c r="L87" i="5"/>
  <c r="L86" i="5" s="1"/>
  <c r="L85" i="5"/>
  <c r="L95" i="5"/>
  <c r="L94" i="5" s="1"/>
  <c r="L93" i="5"/>
  <c r="K162" i="5"/>
  <c r="K161" i="5" s="1"/>
  <c r="K160" i="5"/>
  <c r="L28" i="5"/>
  <c r="L27" i="5" s="1"/>
  <c r="L26" i="5"/>
  <c r="J160" i="5"/>
  <c r="J162" i="5"/>
  <c r="J161" i="5" s="1"/>
  <c r="L215" i="4"/>
  <c r="L214" i="4" s="1"/>
  <c r="AG407" i="1"/>
  <c r="AG406" i="1" s="1"/>
  <c r="I15" i="1"/>
  <c r="V191" i="1"/>
  <c r="J376" i="1"/>
  <c r="I17" i="1"/>
  <c r="I16" i="1" s="1"/>
  <c r="N146" i="1"/>
  <c r="W130" i="1"/>
  <c r="M237" i="1"/>
  <c r="M239" i="1"/>
  <c r="M238" i="1" s="1"/>
  <c r="W306" i="1"/>
  <c r="O399" i="1"/>
  <c r="O398" i="1" s="1"/>
  <c r="N269" i="1"/>
  <c r="Q259" i="1"/>
  <c r="R259" i="1" s="1"/>
  <c r="AG132" i="1"/>
  <c r="AG131" i="1" s="1"/>
  <c r="N215" i="1"/>
  <c r="V175" i="1"/>
  <c r="AF175" i="1"/>
  <c r="W239" i="1"/>
  <c r="W238" i="1" s="1"/>
  <c r="P314" i="1"/>
  <c r="Q214" i="1"/>
  <c r="R214" i="1" s="1"/>
  <c r="AF177" i="1"/>
  <c r="AF176" i="1" s="1"/>
  <c r="N31" i="1"/>
  <c r="J92" i="1"/>
  <c r="V199" i="1"/>
  <c r="O199" i="1"/>
  <c r="P164" i="1"/>
  <c r="P163" i="1" s="1"/>
  <c r="P162" i="1"/>
  <c r="V148" i="1"/>
  <c r="V147" i="1" s="1"/>
  <c r="N263" i="1"/>
  <c r="N262" i="1" s="1"/>
  <c r="P199" i="1"/>
  <c r="AF324" i="1"/>
  <c r="AF323" i="1" s="1"/>
  <c r="AB322" i="1"/>
  <c r="N76" i="1"/>
  <c r="N78" i="1"/>
  <c r="N77" i="1" s="1"/>
  <c r="AB217" i="1"/>
  <c r="AB216" i="1" s="1"/>
  <c r="W187" i="1"/>
  <c r="W193" i="1" s="1"/>
  <c r="W192" i="1" s="1"/>
  <c r="P263" i="1"/>
  <c r="P262" i="1" s="1"/>
  <c r="AA253" i="1"/>
  <c r="AF322" i="1"/>
  <c r="V362" i="1"/>
  <c r="V361" i="1" s="1"/>
  <c r="N110" i="1"/>
  <c r="W199" i="1"/>
  <c r="P316" i="1"/>
  <c r="P315" i="1" s="1"/>
  <c r="P78" i="1"/>
  <c r="P77" i="1" s="1"/>
  <c r="AA217" i="1"/>
  <c r="AA216" i="1" s="1"/>
  <c r="M423" i="1"/>
  <c r="M422" i="1" s="1"/>
  <c r="N397" i="1"/>
  <c r="L423" i="1"/>
  <c r="L422" i="1" s="1"/>
  <c r="P417" i="1"/>
  <c r="P421" i="1" s="1"/>
  <c r="M421" i="1"/>
  <c r="AF423" i="1"/>
  <c r="AF422" i="1" s="1"/>
  <c r="J368" i="1"/>
  <c r="AG399" i="1"/>
  <c r="L421" i="1"/>
  <c r="J389" i="1"/>
  <c r="J429" i="1"/>
  <c r="AG398" i="1"/>
  <c r="J431" i="1"/>
  <c r="J430" i="1" s="1"/>
  <c r="P415" i="1"/>
  <c r="P414" i="1" s="1"/>
  <c r="J352" i="1"/>
  <c r="N368" i="1"/>
  <c r="V360" i="1"/>
  <c r="P370" i="1"/>
  <c r="P369" i="1" s="1"/>
  <c r="J360" i="1"/>
  <c r="J370" i="1"/>
  <c r="J369" i="1" s="1"/>
  <c r="AB353" i="1"/>
  <c r="V354" i="1"/>
  <c r="V353" i="1" s="1"/>
  <c r="W348" i="1"/>
  <c r="N352" i="1"/>
  <c r="AB352" i="1"/>
  <c r="N354" i="1"/>
  <c r="N353" i="1" s="1"/>
  <c r="P352" i="1"/>
  <c r="J362" i="1"/>
  <c r="J361" i="1" s="1"/>
  <c r="P368" i="1"/>
  <c r="V370" i="1"/>
  <c r="V369" i="1" s="1"/>
  <c r="J391" i="1"/>
  <c r="J390" i="1" s="1"/>
  <c r="N414" i="1"/>
  <c r="Q411" i="1"/>
  <c r="R411" i="1" s="1"/>
  <c r="N413" i="1"/>
  <c r="P413" i="1"/>
  <c r="AF421" i="1"/>
  <c r="O429" i="1"/>
  <c r="AB385" i="1"/>
  <c r="AA389" i="1"/>
  <c r="AA391" i="1"/>
  <c r="AA390" i="1" s="1"/>
  <c r="AB409" i="1"/>
  <c r="AA415" i="1"/>
  <c r="AA414" i="1" s="1"/>
  <c r="AA413" i="1"/>
  <c r="O405" i="1"/>
  <c r="O407" i="1"/>
  <c r="O406" i="1" s="1"/>
  <c r="P399" i="1"/>
  <c r="P398" i="1" s="1"/>
  <c r="P397" i="1"/>
  <c r="R409" i="1"/>
  <c r="AB397" i="1"/>
  <c r="W427" i="1"/>
  <c r="N407" i="1"/>
  <c r="N406" i="1" s="1"/>
  <c r="N405" i="1"/>
  <c r="AG389" i="1"/>
  <c r="AG391" i="1"/>
  <c r="AG390" i="1" s="1"/>
  <c r="P407" i="1"/>
  <c r="P406" i="1" s="1"/>
  <c r="P405" i="1"/>
  <c r="P391" i="1"/>
  <c r="P390" i="1" s="1"/>
  <c r="P389" i="1"/>
  <c r="Q431" i="1"/>
  <c r="Q430" i="1" s="1"/>
  <c r="Q429" i="1"/>
  <c r="R425" i="1"/>
  <c r="J407" i="1"/>
  <c r="J406" i="1" s="1"/>
  <c r="J405" i="1"/>
  <c r="Q401" i="1"/>
  <c r="J413" i="1"/>
  <c r="N423" i="1"/>
  <c r="N422" i="1" s="1"/>
  <c r="N421" i="1"/>
  <c r="W409" i="1"/>
  <c r="V415" i="1"/>
  <c r="V414" i="1" s="1"/>
  <c r="V413" i="1"/>
  <c r="R385" i="1"/>
  <c r="Q389" i="1"/>
  <c r="Q391" i="1"/>
  <c r="Q390" i="1" s="1"/>
  <c r="AG423" i="1"/>
  <c r="AG422" i="1" s="1"/>
  <c r="AG421" i="1"/>
  <c r="W389" i="1"/>
  <c r="W391" i="1"/>
  <c r="W390" i="1" s="1"/>
  <c r="AB417" i="1"/>
  <c r="AA423" i="1"/>
  <c r="AA422" i="1" s="1"/>
  <c r="AA421" i="1"/>
  <c r="J397" i="1"/>
  <c r="J399" i="1"/>
  <c r="J398" i="1" s="1"/>
  <c r="Q393" i="1"/>
  <c r="O391" i="1"/>
  <c r="O390" i="1" s="1"/>
  <c r="O389" i="1"/>
  <c r="P431" i="1"/>
  <c r="P430" i="1" s="1"/>
  <c r="P429" i="1"/>
  <c r="O423" i="1"/>
  <c r="O422" i="1" s="1"/>
  <c r="O421" i="1"/>
  <c r="AF415" i="1"/>
  <c r="AF414" i="1" s="1"/>
  <c r="AF413" i="1"/>
  <c r="AG409" i="1"/>
  <c r="W423" i="1"/>
  <c r="W422" i="1" s="1"/>
  <c r="W421" i="1"/>
  <c r="J423" i="1"/>
  <c r="J422" i="1" s="1"/>
  <c r="J421" i="1"/>
  <c r="Q417" i="1"/>
  <c r="V431" i="1"/>
  <c r="V430" i="1" s="1"/>
  <c r="J415" i="1"/>
  <c r="J414" i="1" s="1"/>
  <c r="W398" i="1"/>
  <c r="AB399" i="1"/>
  <c r="AB398" i="1" s="1"/>
  <c r="W346" i="1"/>
  <c r="W345" i="1" s="1"/>
  <c r="W344" i="1"/>
  <c r="AB346" i="1"/>
  <c r="AB345" i="1" s="1"/>
  <c r="AB344" i="1"/>
  <c r="AG378" i="1"/>
  <c r="AG377" i="1" s="1"/>
  <c r="AG376" i="1"/>
  <c r="O378" i="1"/>
  <c r="O377" i="1" s="1"/>
  <c r="O376" i="1"/>
  <c r="O360" i="1"/>
  <c r="O362" i="1"/>
  <c r="O361" i="1" s="1"/>
  <c r="J335" i="1"/>
  <c r="I336" i="1"/>
  <c r="P335" i="1"/>
  <c r="P336" i="1" s="1"/>
  <c r="I338" i="1"/>
  <c r="I337" i="1" s="1"/>
  <c r="P362" i="1"/>
  <c r="P361" i="1" s="1"/>
  <c r="P360" i="1"/>
  <c r="AG332" i="1"/>
  <c r="AF338" i="1"/>
  <c r="AF337" i="1" s="1"/>
  <c r="AF336" i="1"/>
  <c r="O338" i="1"/>
  <c r="O337" i="1" s="1"/>
  <c r="O336" i="1"/>
  <c r="AA338" i="1"/>
  <c r="AA337" i="1" s="1"/>
  <c r="AA336" i="1"/>
  <c r="AB332" i="1"/>
  <c r="R372" i="1"/>
  <c r="Q378" i="1"/>
  <c r="Q377" i="1" s="1"/>
  <c r="Q376" i="1"/>
  <c r="P378" i="1"/>
  <c r="P377" i="1" s="1"/>
  <c r="P376" i="1"/>
  <c r="J344" i="1"/>
  <c r="J346" i="1"/>
  <c r="J345" i="1" s="1"/>
  <c r="Q340" i="1"/>
  <c r="N362" i="1"/>
  <c r="N361" i="1" s="1"/>
  <c r="N360" i="1"/>
  <c r="Q356" i="1"/>
  <c r="P346" i="1"/>
  <c r="P345" i="1" s="1"/>
  <c r="P344" i="1"/>
  <c r="R348" i="1"/>
  <c r="Q352" i="1"/>
  <c r="Q354" i="1"/>
  <c r="Q353" i="1" s="1"/>
  <c r="P354" i="1"/>
  <c r="P353" i="1" s="1"/>
  <c r="O352" i="1"/>
  <c r="W368" i="1"/>
  <c r="V368" i="1"/>
  <c r="O353" i="1"/>
  <c r="W370" i="1"/>
  <c r="W369" i="1" s="1"/>
  <c r="W378" i="1"/>
  <c r="W377" i="1" s="1"/>
  <c r="W376" i="1"/>
  <c r="R332" i="1"/>
  <c r="N338" i="1"/>
  <c r="N337" i="1" s="1"/>
  <c r="N336" i="1"/>
  <c r="AF354" i="1"/>
  <c r="AF353" i="1" s="1"/>
  <c r="AF352" i="1"/>
  <c r="AG348" i="1"/>
  <c r="O344" i="1"/>
  <c r="O346" i="1"/>
  <c r="O345" i="1" s="1"/>
  <c r="W362" i="1"/>
  <c r="W361" i="1" s="1"/>
  <c r="W360" i="1"/>
  <c r="V338" i="1"/>
  <c r="V337" i="1" s="1"/>
  <c r="V336" i="1"/>
  <c r="W332" i="1"/>
  <c r="AB362" i="1"/>
  <c r="AB361" i="1" s="1"/>
  <c r="AB360" i="1"/>
  <c r="N346" i="1"/>
  <c r="N345" i="1" s="1"/>
  <c r="N344" i="1"/>
  <c r="AG346" i="1"/>
  <c r="AG345" i="1" s="1"/>
  <c r="AG344" i="1"/>
  <c r="Q370" i="1"/>
  <c r="Q369" i="1" s="1"/>
  <c r="R364" i="1"/>
  <c r="Q368" i="1"/>
  <c r="AG362" i="1"/>
  <c r="AG361" i="1" s="1"/>
  <c r="AG360" i="1"/>
  <c r="N370" i="1"/>
  <c r="N369" i="1" s="1"/>
  <c r="J354" i="1"/>
  <c r="J353" i="1" s="1"/>
  <c r="N300" i="1"/>
  <c r="N299" i="1" s="1"/>
  <c r="W283" i="1"/>
  <c r="W269" i="1"/>
  <c r="AA255" i="1"/>
  <c r="P247" i="1"/>
  <c r="J229" i="1"/>
  <c r="J239" i="1"/>
  <c r="J238" i="1" s="1"/>
  <c r="J231" i="1"/>
  <c r="J230" i="1" s="1"/>
  <c r="P271" i="1"/>
  <c r="P270" i="1" s="1"/>
  <c r="AF183" i="1"/>
  <c r="P140" i="1"/>
  <c r="P139" i="1" s="1"/>
  <c r="W132" i="1"/>
  <c r="W131" i="1" s="1"/>
  <c r="V131" i="1"/>
  <c r="P124" i="1"/>
  <c r="P123" i="1" s="1"/>
  <c r="V130" i="1"/>
  <c r="N148" i="1"/>
  <c r="P76" i="1"/>
  <c r="J94" i="1"/>
  <c r="J93" i="1" s="1"/>
  <c r="N108" i="1"/>
  <c r="P110" i="1"/>
  <c r="P109" i="1" s="1"/>
  <c r="P23" i="1"/>
  <c r="N33" i="1"/>
  <c r="N32" i="1" s="1"/>
  <c r="N17" i="1"/>
  <c r="N16" i="1" s="1"/>
  <c r="V17" i="1"/>
  <c r="V16" i="1" s="1"/>
  <c r="Q19" i="1"/>
  <c r="Q25" i="1" s="1"/>
  <c r="Q24" i="1" s="1"/>
  <c r="N15" i="1"/>
  <c r="P324" i="1"/>
  <c r="P323" i="1" s="1"/>
  <c r="P322" i="1"/>
  <c r="AB324" i="1"/>
  <c r="AB323" i="1" s="1"/>
  <c r="AG308" i="1"/>
  <c r="AG307" i="1" s="1"/>
  <c r="N298" i="1"/>
  <c r="N290" i="1"/>
  <c r="N292" i="1"/>
  <c r="N291" i="1" s="1"/>
  <c r="Q287" i="1"/>
  <c r="R287" i="1" s="1"/>
  <c r="M290" i="1"/>
  <c r="P287" i="1"/>
  <c r="P292" i="1" s="1"/>
  <c r="P291" i="1" s="1"/>
  <c r="W282" i="1"/>
  <c r="P269" i="1"/>
  <c r="AG255" i="1"/>
  <c r="AG254" i="1" s="1"/>
  <c r="AB237" i="1"/>
  <c r="AB239" i="1"/>
  <c r="AB238" i="1" s="1"/>
  <c r="J237" i="1"/>
  <c r="Q233" i="1"/>
  <c r="R233" i="1" s="1"/>
  <c r="R294" i="1"/>
  <c r="N279" i="1"/>
  <c r="P279" i="1"/>
  <c r="P282" i="1" s="1"/>
  <c r="AF300" i="1"/>
  <c r="AF299" i="1" s="1"/>
  <c r="AF298" i="1"/>
  <c r="AG294" i="1"/>
  <c r="W294" i="1"/>
  <c r="V300" i="1"/>
  <c r="V299" i="1" s="1"/>
  <c r="V298" i="1"/>
  <c r="AB290" i="1"/>
  <c r="AB292" i="1"/>
  <c r="AB291" i="1" s="1"/>
  <c r="O316" i="1"/>
  <c r="O315" i="1" s="1"/>
  <c r="O314" i="1"/>
  <c r="AB294" i="1"/>
  <c r="AA300" i="1"/>
  <c r="AA299" i="1" s="1"/>
  <c r="AA298" i="1"/>
  <c r="O300" i="1"/>
  <c r="O299" i="1" s="1"/>
  <c r="O298" i="1"/>
  <c r="J324" i="1"/>
  <c r="J323" i="1" s="1"/>
  <c r="J322" i="1"/>
  <c r="Q318" i="1"/>
  <c r="W310" i="1"/>
  <c r="V316" i="1"/>
  <c r="V315" i="1" s="1"/>
  <c r="V314" i="1"/>
  <c r="P290" i="1"/>
  <c r="P308" i="1"/>
  <c r="P307" i="1" s="1"/>
  <c r="P306" i="1"/>
  <c r="AG322" i="1"/>
  <c r="M284" i="1"/>
  <c r="M283" i="1" s="1"/>
  <c r="P300" i="1"/>
  <c r="P299" i="1" s="1"/>
  <c r="N316" i="1"/>
  <c r="N315" i="1" s="1"/>
  <c r="Q313" i="1"/>
  <c r="R313" i="1" s="1"/>
  <c r="AF316" i="1"/>
  <c r="AF315" i="1" s="1"/>
  <c r="AF314" i="1"/>
  <c r="AG310" i="1"/>
  <c r="O308" i="1"/>
  <c r="O307" i="1" s="1"/>
  <c r="O306" i="1"/>
  <c r="R310" i="1"/>
  <c r="J308" i="1"/>
  <c r="J307" i="1" s="1"/>
  <c r="J306" i="1"/>
  <c r="Q302" i="1"/>
  <c r="Q292" i="1"/>
  <c r="Q291" i="1" s="1"/>
  <c r="Q290" i="1"/>
  <c r="R286" i="1"/>
  <c r="O322" i="1"/>
  <c r="O324" i="1"/>
  <c r="O323" i="1" s="1"/>
  <c r="AB310" i="1"/>
  <c r="AA316" i="1"/>
  <c r="AA315" i="1" s="1"/>
  <c r="AA314" i="1"/>
  <c r="O284" i="1"/>
  <c r="O283" i="1" s="1"/>
  <c r="O282" i="1"/>
  <c r="J284" i="1"/>
  <c r="J283" i="1" s="1"/>
  <c r="J282" i="1"/>
  <c r="Q278" i="1"/>
  <c r="Q296" i="1"/>
  <c r="R296" i="1" s="1"/>
  <c r="J300" i="1"/>
  <c r="J299" i="1" s="1"/>
  <c r="J298" i="1"/>
  <c r="AB279" i="1"/>
  <c r="AA282" i="1"/>
  <c r="AA284" i="1"/>
  <c r="AA283" i="1" s="1"/>
  <c r="AG323" i="1"/>
  <c r="J290" i="1"/>
  <c r="N308" i="1"/>
  <c r="N307" i="1" s="1"/>
  <c r="M282" i="1"/>
  <c r="J316" i="1"/>
  <c r="J315" i="1" s="1"/>
  <c r="N306" i="1"/>
  <c r="J314" i="1"/>
  <c r="AA322" i="1"/>
  <c r="P298" i="1"/>
  <c r="J292" i="1"/>
  <c r="J291" i="1" s="1"/>
  <c r="AA324" i="1"/>
  <c r="AA323" i="1" s="1"/>
  <c r="N229" i="1"/>
  <c r="N231" i="1"/>
  <c r="N230" i="1" s="1"/>
  <c r="Q225" i="1"/>
  <c r="J271" i="1"/>
  <c r="J270" i="1" s="1"/>
  <c r="J269" i="1"/>
  <c r="Q265" i="1"/>
  <c r="Q235" i="1"/>
  <c r="R235" i="1" s="1"/>
  <c r="AB241" i="1"/>
  <c r="AA247" i="1"/>
  <c r="AA246" i="1" s="1"/>
  <c r="AA245" i="1"/>
  <c r="L239" i="1"/>
  <c r="L238" i="1" s="1"/>
  <c r="L237" i="1"/>
  <c r="O236" i="1"/>
  <c r="AB257" i="1"/>
  <c r="AA263" i="1"/>
  <c r="AA262" i="1" s="1"/>
  <c r="AA261" i="1"/>
  <c r="O255" i="1"/>
  <c r="O254" i="1" s="1"/>
  <c r="O253" i="1"/>
  <c r="W241" i="1"/>
  <c r="V247" i="1"/>
  <c r="V246" i="1" s="1"/>
  <c r="V245" i="1"/>
  <c r="W229" i="1"/>
  <c r="W231" i="1"/>
  <c r="W230" i="1" s="1"/>
  <c r="P231" i="1"/>
  <c r="P230" i="1" s="1"/>
  <c r="P229" i="1"/>
  <c r="Q243" i="1"/>
  <c r="R243" i="1" s="1"/>
  <c r="J247" i="1"/>
  <c r="J246" i="1" s="1"/>
  <c r="J245" i="1"/>
  <c r="AG270" i="1"/>
  <c r="AG269" i="1"/>
  <c r="W253" i="1"/>
  <c r="AA254" i="1"/>
  <c r="N245" i="1"/>
  <c r="AB255" i="1"/>
  <c r="AB254" i="1" s="1"/>
  <c r="P245" i="1"/>
  <c r="N247" i="1"/>
  <c r="N246" i="1" s="1"/>
  <c r="O263" i="1"/>
  <c r="O262" i="1" s="1"/>
  <c r="O261" i="1"/>
  <c r="AF263" i="1"/>
  <c r="AF262" i="1" s="1"/>
  <c r="AF261" i="1"/>
  <c r="AG257" i="1"/>
  <c r="R241" i="1"/>
  <c r="AF247" i="1"/>
  <c r="AF246" i="1" s="1"/>
  <c r="AF245" i="1"/>
  <c r="AG241" i="1"/>
  <c r="AB231" i="1"/>
  <c r="AB230" i="1" s="1"/>
  <c r="AB229" i="1"/>
  <c r="R257" i="1"/>
  <c r="Q261" i="1"/>
  <c r="AG231" i="1"/>
  <c r="AG230" i="1" s="1"/>
  <c r="AG229" i="1"/>
  <c r="O247" i="1"/>
  <c r="O246" i="1" s="1"/>
  <c r="O245" i="1"/>
  <c r="O271" i="1"/>
  <c r="O270" i="1" s="1"/>
  <c r="O269" i="1"/>
  <c r="W257" i="1"/>
  <c r="V261" i="1"/>
  <c r="V263" i="1"/>
  <c r="V262" i="1" s="1"/>
  <c r="J255" i="1"/>
  <c r="J254" i="1" s="1"/>
  <c r="J253" i="1"/>
  <c r="Q249" i="1"/>
  <c r="P255" i="1"/>
  <c r="P254" i="1" s="1"/>
  <c r="P253" i="1"/>
  <c r="N255" i="1"/>
  <c r="N254" i="1" s="1"/>
  <c r="P261" i="1"/>
  <c r="N237" i="1"/>
  <c r="J263" i="1"/>
  <c r="J262" i="1" s="1"/>
  <c r="J261" i="1"/>
  <c r="P246" i="1"/>
  <c r="N253" i="1"/>
  <c r="N239" i="1"/>
  <c r="N238" i="1" s="1"/>
  <c r="W143" i="1"/>
  <c r="W148" i="1" s="1"/>
  <c r="W147" i="1" s="1"/>
  <c r="V146" i="1"/>
  <c r="AB147" i="1"/>
  <c r="N164" i="1"/>
  <c r="N163" i="1" s="1"/>
  <c r="AA164" i="1"/>
  <c r="AA163" i="1" s="1"/>
  <c r="AB164" i="1"/>
  <c r="AB163" i="1" s="1"/>
  <c r="J177" i="1"/>
  <c r="J176" i="1" s="1"/>
  <c r="AA183" i="1"/>
  <c r="P183" i="1"/>
  <c r="AG185" i="1"/>
  <c r="AG184" i="1" s="1"/>
  <c r="W203" i="1"/>
  <c r="W207" i="1" s="1"/>
  <c r="V209" i="1"/>
  <c r="V208" i="1" s="1"/>
  <c r="J207" i="1"/>
  <c r="J209" i="1"/>
  <c r="J208" i="1" s="1"/>
  <c r="P185" i="1"/>
  <c r="P184" i="1" s="1"/>
  <c r="AA185" i="1"/>
  <c r="AA184" i="1" s="1"/>
  <c r="AF185" i="1"/>
  <c r="AF184" i="1" s="1"/>
  <c r="AG183" i="1"/>
  <c r="AB177" i="1"/>
  <c r="AB176" i="1" s="1"/>
  <c r="AB175" i="1"/>
  <c r="AG177" i="1"/>
  <c r="AG176" i="1" s="1"/>
  <c r="AG175" i="1"/>
  <c r="R195" i="1"/>
  <c r="Q201" i="1"/>
  <c r="Q200" i="1" s="1"/>
  <c r="Q199" i="1"/>
  <c r="P193" i="1"/>
  <c r="P192" i="1" s="1"/>
  <c r="P191" i="1"/>
  <c r="R179" i="1"/>
  <c r="Q183" i="1"/>
  <c r="Q185" i="1"/>
  <c r="Q184" i="1" s="1"/>
  <c r="AG209" i="1"/>
  <c r="AG208" i="1" s="1"/>
  <c r="AG207" i="1"/>
  <c r="R211" i="1"/>
  <c r="Q217" i="1"/>
  <c r="Q216" i="1" s="1"/>
  <c r="O191" i="1"/>
  <c r="O193" i="1"/>
  <c r="O192" i="1" s="1"/>
  <c r="P209" i="1"/>
  <c r="P208" i="1" s="1"/>
  <c r="P207" i="1"/>
  <c r="R203" i="1"/>
  <c r="Q209" i="1"/>
  <c r="Q208" i="1" s="1"/>
  <c r="Q207" i="1"/>
  <c r="W177" i="1"/>
  <c r="W176" i="1" s="1"/>
  <c r="W175" i="1"/>
  <c r="P215" i="1"/>
  <c r="P217" i="1"/>
  <c r="P216" i="1" s="1"/>
  <c r="N199" i="1"/>
  <c r="J193" i="1"/>
  <c r="J192" i="1" s="1"/>
  <c r="J175" i="1"/>
  <c r="N185" i="1"/>
  <c r="N184" i="1" s="1"/>
  <c r="V201" i="1"/>
  <c r="V200" i="1" s="1"/>
  <c r="P201" i="1"/>
  <c r="P200" i="1" s="1"/>
  <c r="O183" i="1"/>
  <c r="J183" i="1"/>
  <c r="J199" i="1"/>
  <c r="W200" i="1"/>
  <c r="O209" i="1"/>
  <c r="O208" i="1" s="1"/>
  <c r="O207" i="1"/>
  <c r="P177" i="1"/>
  <c r="P176" i="1" s="1"/>
  <c r="P175" i="1"/>
  <c r="O175" i="1"/>
  <c r="O177" i="1"/>
  <c r="O176" i="1" s="1"/>
  <c r="N193" i="1"/>
  <c r="N192" i="1" s="1"/>
  <c r="N191" i="1"/>
  <c r="Q187" i="1"/>
  <c r="AG193" i="1"/>
  <c r="AG192" i="1" s="1"/>
  <c r="AG191" i="1"/>
  <c r="AB193" i="1"/>
  <c r="AB192" i="1" s="1"/>
  <c r="AB191" i="1"/>
  <c r="N175" i="1"/>
  <c r="N177" i="1"/>
  <c r="N176" i="1" s="1"/>
  <c r="Q171" i="1"/>
  <c r="N183" i="1"/>
  <c r="J191" i="1"/>
  <c r="N201" i="1"/>
  <c r="N200" i="1" s="1"/>
  <c r="O184" i="1"/>
  <c r="J185" i="1"/>
  <c r="J184" i="1" s="1"/>
  <c r="J201" i="1"/>
  <c r="J200" i="1" s="1"/>
  <c r="AF156" i="1"/>
  <c r="AF155" i="1" s="1"/>
  <c r="AF154" i="1"/>
  <c r="AG150" i="1"/>
  <c r="R118" i="1"/>
  <c r="O140" i="1"/>
  <c r="O139" i="1" s="1"/>
  <c r="O138" i="1"/>
  <c r="W118" i="1"/>
  <c r="V124" i="1"/>
  <c r="V123" i="1" s="1"/>
  <c r="V122" i="1"/>
  <c r="N122" i="1"/>
  <c r="Q121" i="1"/>
  <c r="R121" i="1" s="1"/>
  <c r="N124" i="1"/>
  <c r="N123" i="1" s="1"/>
  <c r="AB150" i="1"/>
  <c r="AA156" i="1"/>
  <c r="AA155" i="1" s="1"/>
  <c r="AA154" i="1"/>
  <c r="O148" i="1"/>
  <c r="O147" i="1" s="1"/>
  <c r="O146" i="1"/>
  <c r="O132" i="1"/>
  <c r="O131" i="1" s="1"/>
  <c r="O130" i="1"/>
  <c r="O156" i="1"/>
  <c r="O155" i="1" s="1"/>
  <c r="O154" i="1"/>
  <c r="Q127" i="1"/>
  <c r="R127" i="1" s="1"/>
  <c r="AB134" i="1"/>
  <c r="AA140" i="1"/>
  <c r="AA139" i="1" s="1"/>
  <c r="AA138" i="1"/>
  <c r="AB118" i="1"/>
  <c r="AA124" i="1"/>
  <c r="AA123" i="1" s="1"/>
  <c r="AA122" i="1"/>
  <c r="Q120" i="1"/>
  <c r="R120" i="1" s="1"/>
  <c r="J124" i="1"/>
  <c r="J123" i="1" s="1"/>
  <c r="J122" i="1"/>
  <c r="P148" i="1"/>
  <c r="P147" i="1" s="1"/>
  <c r="P146" i="1"/>
  <c r="P130" i="1"/>
  <c r="P132" i="1"/>
  <c r="P131" i="1" s="1"/>
  <c r="AB162" i="1"/>
  <c r="P138" i="1"/>
  <c r="AB146" i="1"/>
  <c r="AA162" i="1"/>
  <c r="J156" i="1"/>
  <c r="J155" i="1" s="1"/>
  <c r="AG164" i="1"/>
  <c r="AG163" i="1" s="1"/>
  <c r="AA148" i="1"/>
  <c r="AA147" i="1" s="1"/>
  <c r="P156" i="1"/>
  <c r="P155" i="1" s="1"/>
  <c r="N130" i="1"/>
  <c r="AG148" i="1"/>
  <c r="AG147" i="1" s="1"/>
  <c r="R134" i="1"/>
  <c r="Q137" i="1"/>
  <c r="R137" i="1" s="1"/>
  <c r="N140" i="1"/>
  <c r="N139" i="1" s="1"/>
  <c r="N138" i="1"/>
  <c r="AF124" i="1"/>
  <c r="AF123" i="1" s="1"/>
  <c r="AF122" i="1"/>
  <c r="AG118" i="1"/>
  <c r="J164" i="1"/>
  <c r="J163" i="1" s="1"/>
  <c r="J162" i="1"/>
  <c r="Q158" i="1"/>
  <c r="R150" i="1"/>
  <c r="Q156" i="1"/>
  <c r="Q155" i="1" s="1"/>
  <c r="Q154" i="1"/>
  <c r="O124" i="1"/>
  <c r="O123" i="1" s="1"/>
  <c r="O122" i="1"/>
  <c r="O164" i="1"/>
  <c r="O163" i="1" s="1"/>
  <c r="O162" i="1"/>
  <c r="W150" i="1"/>
  <c r="V156" i="1"/>
  <c r="V155" i="1" s="1"/>
  <c r="V154" i="1"/>
  <c r="Q136" i="1"/>
  <c r="R136" i="1" s="1"/>
  <c r="J140" i="1"/>
  <c r="J139" i="1" s="1"/>
  <c r="J138" i="1"/>
  <c r="AF140" i="1"/>
  <c r="AF139" i="1" s="1"/>
  <c r="AF138" i="1"/>
  <c r="AG134" i="1"/>
  <c r="W134" i="1"/>
  <c r="V140" i="1"/>
  <c r="V139" i="1" s="1"/>
  <c r="V138" i="1"/>
  <c r="J148" i="1"/>
  <c r="J147" i="1" s="1"/>
  <c r="J146" i="1"/>
  <c r="Q142" i="1"/>
  <c r="J132" i="1"/>
  <c r="J131" i="1" s="1"/>
  <c r="J130" i="1"/>
  <c r="Q126" i="1"/>
  <c r="P154" i="1"/>
  <c r="P122" i="1"/>
  <c r="J154" i="1"/>
  <c r="AG162" i="1"/>
  <c r="N147" i="1"/>
  <c r="N132" i="1"/>
  <c r="N131" i="1" s="1"/>
  <c r="P92" i="1"/>
  <c r="N92" i="1"/>
  <c r="J110" i="1"/>
  <c r="J109" i="1" s="1"/>
  <c r="P108" i="1"/>
  <c r="J102" i="1"/>
  <c r="J101" i="1" s="1"/>
  <c r="J100" i="1"/>
  <c r="Q96" i="1"/>
  <c r="AG102" i="1"/>
  <c r="AG101" i="1" s="1"/>
  <c r="AG100" i="1"/>
  <c r="AF70" i="1"/>
  <c r="AF69" i="1" s="1"/>
  <c r="AF68" i="1"/>
  <c r="AG64" i="1"/>
  <c r="R88" i="1"/>
  <c r="Q92" i="1"/>
  <c r="Q94" i="1"/>
  <c r="Q93" i="1" s="1"/>
  <c r="N100" i="1"/>
  <c r="N102" i="1"/>
  <c r="N101" i="1" s="1"/>
  <c r="O100" i="1"/>
  <c r="O102" i="1"/>
  <c r="O101" i="1" s="1"/>
  <c r="J86" i="1"/>
  <c r="J85" i="1" s="1"/>
  <c r="J84" i="1"/>
  <c r="Q80" i="1"/>
  <c r="R72" i="1"/>
  <c r="Q78" i="1"/>
  <c r="Q77" i="1" s="1"/>
  <c r="Q76" i="1"/>
  <c r="W102" i="1"/>
  <c r="W101" i="1" s="1"/>
  <c r="W100" i="1"/>
  <c r="AB104" i="1"/>
  <c r="AA110" i="1"/>
  <c r="AA109" i="1" s="1"/>
  <c r="AA108" i="1"/>
  <c r="V94" i="1"/>
  <c r="V93" i="1" s="1"/>
  <c r="V92" i="1"/>
  <c r="W88" i="1"/>
  <c r="O86" i="1"/>
  <c r="O85" i="1" s="1"/>
  <c r="O84" i="1"/>
  <c r="AB86" i="1"/>
  <c r="AB85" i="1" s="1"/>
  <c r="AB84" i="1"/>
  <c r="AB102" i="1"/>
  <c r="AB101" i="1" s="1"/>
  <c r="AB100" i="1"/>
  <c r="AG86" i="1"/>
  <c r="AG85" i="1" s="1"/>
  <c r="AG84" i="1"/>
  <c r="N86" i="1"/>
  <c r="N85" i="1" s="1"/>
  <c r="N84" i="1"/>
  <c r="O110" i="1"/>
  <c r="O109" i="1" s="1"/>
  <c r="Q106" i="1"/>
  <c r="R106" i="1" s="1"/>
  <c r="P94" i="1"/>
  <c r="P93" i="1" s="1"/>
  <c r="O108" i="1"/>
  <c r="J108" i="1"/>
  <c r="N109" i="1"/>
  <c r="N94" i="1"/>
  <c r="N93" i="1" s="1"/>
  <c r="O78" i="1"/>
  <c r="O77" i="1" s="1"/>
  <c r="J78" i="1"/>
  <c r="J77" i="1" s="1"/>
  <c r="O94" i="1"/>
  <c r="O93" i="1" s="1"/>
  <c r="AF94" i="1"/>
  <c r="AF93" i="1" s="1"/>
  <c r="AG88" i="1"/>
  <c r="AF92" i="1"/>
  <c r="AB72" i="1"/>
  <c r="AA78" i="1"/>
  <c r="AA77" i="1" s="1"/>
  <c r="AA76" i="1"/>
  <c r="H67" i="1"/>
  <c r="H68" i="1" s="1"/>
  <c r="O66" i="1"/>
  <c r="I66" i="1"/>
  <c r="V110" i="1"/>
  <c r="V109" i="1" s="1"/>
  <c r="V108" i="1"/>
  <c r="W104" i="1"/>
  <c r="AF78" i="1"/>
  <c r="AF77" i="1" s="1"/>
  <c r="AF76" i="1"/>
  <c r="AG72" i="1"/>
  <c r="AB64" i="1"/>
  <c r="AA70" i="1"/>
  <c r="AA69" i="1" s="1"/>
  <c r="AA68" i="1"/>
  <c r="R64" i="1"/>
  <c r="AF110" i="1"/>
  <c r="AF109" i="1" s="1"/>
  <c r="AF108" i="1"/>
  <c r="AG104" i="1"/>
  <c r="AA94" i="1"/>
  <c r="AA93" i="1" s="1"/>
  <c r="AA92" i="1"/>
  <c r="AB88" i="1"/>
  <c r="V78" i="1"/>
  <c r="V77" i="1" s="1"/>
  <c r="V76" i="1"/>
  <c r="W72" i="1"/>
  <c r="N70" i="1"/>
  <c r="N69" i="1" s="1"/>
  <c r="N68" i="1"/>
  <c r="R104" i="1"/>
  <c r="Q108" i="1"/>
  <c r="P102" i="1"/>
  <c r="P101" i="1" s="1"/>
  <c r="P100" i="1"/>
  <c r="V70" i="1"/>
  <c r="V69" i="1" s="1"/>
  <c r="W64" i="1"/>
  <c r="V68" i="1"/>
  <c r="W86" i="1"/>
  <c r="W85" i="1" s="1"/>
  <c r="W84" i="1"/>
  <c r="P86" i="1"/>
  <c r="P85" i="1" s="1"/>
  <c r="P84" i="1"/>
  <c r="J76" i="1"/>
  <c r="AF17" i="1"/>
  <c r="AF16" i="1" s="1"/>
  <c r="AG11" i="1"/>
  <c r="W17" i="1"/>
  <c r="W16" i="1" s="1"/>
  <c r="V15" i="1"/>
  <c r="W15" i="1"/>
  <c r="N23" i="1"/>
  <c r="J25" i="1"/>
  <c r="J24" i="1" s="1"/>
  <c r="J33" i="1"/>
  <c r="J32" i="1" s="1"/>
  <c r="J31" i="1"/>
  <c r="P33" i="1"/>
  <c r="P32" i="1" s="1"/>
  <c r="P31" i="1"/>
  <c r="J49" i="1"/>
  <c r="J48" i="1" s="1"/>
  <c r="J47" i="1"/>
  <c r="O41" i="1"/>
  <c r="O40" i="1" s="1"/>
  <c r="O39" i="1"/>
  <c r="O17" i="1"/>
  <c r="O16" i="1" s="1"/>
  <c r="AA49" i="1"/>
  <c r="AA48" i="1" s="1"/>
  <c r="AA47" i="1"/>
  <c r="AB43" i="1"/>
  <c r="AF25" i="1"/>
  <c r="AF24" i="1" s="1"/>
  <c r="AF23" i="1"/>
  <c r="AG19" i="1"/>
  <c r="R43" i="1"/>
  <c r="P17" i="1"/>
  <c r="P16" i="1" s="1"/>
  <c r="P15" i="1"/>
  <c r="AG57" i="1"/>
  <c r="AG56" i="1" s="1"/>
  <c r="AG55" i="1"/>
  <c r="P57" i="1"/>
  <c r="P56" i="1" s="1"/>
  <c r="P55" i="1"/>
  <c r="O57" i="1"/>
  <c r="O56" i="1" s="1"/>
  <c r="O55" i="1"/>
  <c r="J41" i="1"/>
  <c r="J40" i="1" s="1"/>
  <c r="J39" i="1"/>
  <c r="Q35" i="1"/>
  <c r="AB27" i="1"/>
  <c r="AA33" i="1"/>
  <c r="AA32" i="1" s="1"/>
  <c r="AA31" i="1"/>
  <c r="V23" i="1"/>
  <c r="V25" i="1"/>
  <c r="V24" i="1" s="1"/>
  <c r="W19" i="1"/>
  <c r="W57" i="1"/>
  <c r="W56" i="1" s="1"/>
  <c r="W55" i="1"/>
  <c r="P41" i="1"/>
  <c r="P40" i="1" s="1"/>
  <c r="P39" i="1"/>
  <c r="P49" i="1"/>
  <c r="P48" i="1" s="1"/>
  <c r="P25" i="1"/>
  <c r="P24" i="1" s="1"/>
  <c r="Q45" i="1"/>
  <c r="R45" i="1" s="1"/>
  <c r="O49" i="1"/>
  <c r="O48" i="1" s="1"/>
  <c r="N49" i="1"/>
  <c r="N48" i="1" s="1"/>
  <c r="P47" i="1"/>
  <c r="V49" i="1"/>
  <c r="V48" i="1" s="1"/>
  <c r="V47" i="1"/>
  <c r="W43" i="1"/>
  <c r="AF31" i="1"/>
  <c r="AF33" i="1"/>
  <c r="AF32" i="1" s="1"/>
  <c r="AG27" i="1"/>
  <c r="AB19" i="1"/>
  <c r="AA25" i="1"/>
  <c r="AA24" i="1" s="1"/>
  <c r="AA23" i="1"/>
  <c r="N41" i="1"/>
  <c r="N40" i="1" s="1"/>
  <c r="N39" i="1"/>
  <c r="R27" i="1"/>
  <c r="Q33" i="1"/>
  <c r="Q32" i="1" s="1"/>
  <c r="Q31" i="1"/>
  <c r="AB41" i="1"/>
  <c r="AB40" i="1" s="1"/>
  <c r="AB39" i="1"/>
  <c r="W39" i="1"/>
  <c r="W41" i="1"/>
  <c r="W40" i="1" s="1"/>
  <c r="O25" i="1"/>
  <c r="O24" i="1" s="1"/>
  <c r="O23" i="1"/>
  <c r="J55" i="1"/>
  <c r="Q51" i="1"/>
  <c r="J57" i="1"/>
  <c r="J56" i="1" s="1"/>
  <c r="AF47" i="1"/>
  <c r="AG43" i="1"/>
  <c r="AF49" i="1"/>
  <c r="AF48" i="1" s="1"/>
  <c r="V33" i="1"/>
  <c r="V32" i="1" s="1"/>
  <c r="V31" i="1"/>
  <c r="J17" i="1"/>
  <c r="J16" i="1" s="1"/>
  <c r="J15" i="1"/>
  <c r="Q11" i="1"/>
  <c r="AG41" i="1"/>
  <c r="AG40" i="1" s="1"/>
  <c r="AG39" i="1"/>
  <c r="J23" i="1"/>
  <c r="P239" i="1" l="1"/>
  <c r="P238" i="1" s="1"/>
  <c r="Q316" i="1"/>
  <c r="I101" i="5"/>
  <c r="I103" i="5"/>
  <c r="I102" i="5" s="1"/>
  <c r="I148" i="5"/>
  <c r="I147" i="5" s="1"/>
  <c r="I146" i="5"/>
  <c r="I184" i="5"/>
  <c r="I186" i="5"/>
  <c r="I185" i="5" s="1"/>
  <c r="I140" i="5"/>
  <c r="I139" i="5" s="1"/>
  <c r="I138" i="5"/>
  <c r="I207" i="5"/>
  <c r="I206" i="5" s="1"/>
  <c r="I205" i="5"/>
  <c r="I47" i="5"/>
  <c r="I49" i="5"/>
  <c r="I48" i="5" s="1"/>
  <c r="I57" i="5"/>
  <c r="I56" i="5" s="1"/>
  <c r="I55" i="5"/>
  <c r="I170" i="5"/>
  <c r="I169" i="5" s="1"/>
  <c r="I168" i="5"/>
  <c r="I178" i="5"/>
  <c r="I177" i="5" s="1"/>
  <c r="I176" i="5"/>
  <c r="I111" i="5"/>
  <c r="I110" i="5" s="1"/>
  <c r="I109" i="5"/>
  <c r="I28" i="5"/>
  <c r="I27" i="5" s="1"/>
  <c r="I26" i="5"/>
  <c r="I132" i="5"/>
  <c r="I131" i="5" s="1"/>
  <c r="I130" i="5"/>
  <c r="I85" i="5"/>
  <c r="I87" i="5"/>
  <c r="I86" i="5" s="1"/>
  <c r="I122" i="5"/>
  <c r="I124" i="5"/>
  <c r="I123" i="5" s="1"/>
  <c r="I221" i="5"/>
  <c r="I223" i="5"/>
  <c r="I222" i="5" s="1"/>
  <c r="I36" i="5"/>
  <c r="I35" i="5" s="1"/>
  <c r="I34" i="5"/>
  <c r="I73" i="5"/>
  <c r="I72" i="5" s="1"/>
  <c r="I71" i="5"/>
  <c r="Q263" i="1"/>
  <c r="Q262" i="1" s="1"/>
  <c r="W191" i="1"/>
  <c r="Q215" i="1"/>
  <c r="P423" i="1"/>
  <c r="P422" i="1" s="1"/>
  <c r="Q413" i="1"/>
  <c r="P338" i="1"/>
  <c r="P337" i="1" s="1"/>
  <c r="Q415" i="1"/>
  <c r="Q414" i="1" s="1"/>
  <c r="W354" i="1"/>
  <c r="W353" i="1" s="1"/>
  <c r="W352" i="1"/>
  <c r="AB415" i="1"/>
  <c r="AB414" i="1" s="1"/>
  <c r="AB413" i="1"/>
  <c r="R417" i="1"/>
  <c r="R421" i="1" s="1"/>
  <c r="Q423" i="1"/>
  <c r="Q422" i="1" s="1"/>
  <c r="Q421" i="1"/>
  <c r="AG415" i="1"/>
  <c r="AG414" i="1" s="1"/>
  <c r="AG413" i="1"/>
  <c r="Q397" i="1"/>
  <c r="R393" i="1"/>
  <c r="Q399" i="1"/>
  <c r="Q398" i="1" s="1"/>
  <c r="W413" i="1"/>
  <c r="W415" i="1"/>
  <c r="W414" i="1" s="1"/>
  <c r="Q407" i="1"/>
  <c r="Q406" i="1" s="1"/>
  <c r="Q405" i="1"/>
  <c r="R401" i="1"/>
  <c r="R431" i="1"/>
  <c r="R430" i="1" s="1"/>
  <c r="R429" i="1"/>
  <c r="AB391" i="1"/>
  <c r="AB390" i="1" s="1"/>
  <c r="AB389" i="1"/>
  <c r="R391" i="1"/>
  <c r="R390" i="1" s="1"/>
  <c r="R389" i="1"/>
  <c r="AB423" i="1"/>
  <c r="AB422" i="1" s="1"/>
  <c r="AB421" i="1"/>
  <c r="W431" i="1"/>
  <c r="W430" i="1" s="1"/>
  <c r="W429" i="1"/>
  <c r="R415" i="1"/>
  <c r="R414" i="1" s="1"/>
  <c r="R413" i="1"/>
  <c r="R356" i="1"/>
  <c r="Q362" i="1"/>
  <c r="Q361" i="1" s="1"/>
  <c r="Q360" i="1"/>
  <c r="R340" i="1"/>
  <c r="Q346" i="1"/>
  <c r="Q345" i="1" s="1"/>
  <c r="Q344" i="1"/>
  <c r="AB338" i="1"/>
  <c r="AB337" i="1" s="1"/>
  <c r="AB336" i="1"/>
  <c r="AG338" i="1"/>
  <c r="AG337" i="1" s="1"/>
  <c r="AG336" i="1"/>
  <c r="Q335" i="1"/>
  <c r="J336" i="1"/>
  <c r="J338" i="1"/>
  <c r="J337" i="1" s="1"/>
  <c r="AG354" i="1"/>
  <c r="AG353" i="1" s="1"/>
  <c r="AG352" i="1"/>
  <c r="R378" i="1"/>
  <c r="R377" i="1" s="1"/>
  <c r="R376" i="1"/>
  <c r="R370" i="1"/>
  <c r="R369" i="1" s="1"/>
  <c r="R368" i="1"/>
  <c r="W338" i="1"/>
  <c r="W337" i="1" s="1"/>
  <c r="W336" i="1"/>
  <c r="R354" i="1"/>
  <c r="R353" i="1" s="1"/>
  <c r="R352" i="1"/>
  <c r="P284" i="1"/>
  <c r="P283" i="1" s="1"/>
  <c r="Q245" i="1"/>
  <c r="W146" i="1"/>
  <c r="Q23" i="1"/>
  <c r="R19" i="1"/>
  <c r="Q314" i="1"/>
  <c r="Q239" i="1"/>
  <c r="Q238" i="1" s="1"/>
  <c r="W316" i="1"/>
  <c r="W315" i="1" s="1"/>
  <c r="W314" i="1"/>
  <c r="AB300" i="1"/>
  <c r="AB299" i="1" s="1"/>
  <c r="AB298" i="1"/>
  <c r="W300" i="1"/>
  <c r="W299" i="1" s="1"/>
  <c r="W298" i="1"/>
  <c r="R300" i="1"/>
  <c r="R299" i="1" s="1"/>
  <c r="R298" i="1"/>
  <c r="AB316" i="1"/>
  <c r="AB315" i="1" s="1"/>
  <c r="AB314" i="1"/>
  <c r="R292" i="1"/>
  <c r="R291" i="1" s="1"/>
  <c r="R290" i="1"/>
  <c r="AB284" i="1"/>
  <c r="AB283" i="1" s="1"/>
  <c r="AB282" i="1"/>
  <c r="R278" i="1"/>
  <c r="Q300" i="1"/>
  <c r="Q299" i="1" s="1"/>
  <c r="Q315" i="1"/>
  <c r="Q298" i="1"/>
  <c r="Q308" i="1"/>
  <c r="Q307" i="1" s="1"/>
  <c r="Q306" i="1"/>
  <c r="R302" i="1"/>
  <c r="N282" i="1"/>
  <c r="Q279" i="1"/>
  <c r="R279" i="1" s="1"/>
  <c r="N284" i="1"/>
  <c r="N283" i="1" s="1"/>
  <c r="AG316" i="1"/>
  <c r="AG315" i="1" s="1"/>
  <c r="AG314" i="1"/>
  <c r="Q324" i="1"/>
  <c r="Q323" i="1" s="1"/>
  <c r="Q322" i="1"/>
  <c r="R318" i="1"/>
  <c r="AG300" i="1"/>
  <c r="AG299" i="1" s="1"/>
  <c r="AG298" i="1"/>
  <c r="R314" i="1"/>
  <c r="R316" i="1"/>
  <c r="R315" i="1" s="1"/>
  <c r="O237" i="1"/>
  <c r="O239" i="1"/>
  <c r="O238" i="1" s="1"/>
  <c r="W247" i="1"/>
  <c r="W246" i="1" s="1"/>
  <c r="W245" i="1"/>
  <c r="AB263" i="1"/>
  <c r="AB262" i="1" s="1"/>
  <c r="AB261" i="1"/>
  <c r="R263" i="1"/>
  <c r="R262" i="1" s="1"/>
  <c r="R261" i="1"/>
  <c r="R239" i="1"/>
  <c r="R238" i="1" s="1"/>
  <c r="R237" i="1"/>
  <c r="Q231" i="1"/>
  <c r="Q230" i="1" s="1"/>
  <c r="Q229" i="1"/>
  <c r="R225" i="1"/>
  <c r="Q237" i="1"/>
  <c r="Q247" i="1"/>
  <c r="Q246" i="1" s="1"/>
  <c r="R247" i="1"/>
  <c r="R246" i="1" s="1"/>
  <c r="R245" i="1"/>
  <c r="W263" i="1"/>
  <c r="W262" i="1" s="1"/>
  <c r="W261" i="1"/>
  <c r="Q255" i="1"/>
  <c r="Q254" i="1" s="1"/>
  <c r="Q253" i="1"/>
  <c r="R249" i="1"/>
  <c r="AG247" i="1"/>
  <c r="AG246" i="1" s="1"/>
  <c r="AG245" i="1"/>
  <c r="AG263" i="1"/>
  <c r="AG262" i="1" s="1"/>
  <c r="AG261" i="1"/>
  <c r="AB247" i="1"/>
  <c r="AB246" i="1" s="1"/>
  <c r="AB245" i="1"/>
  <c r="R265" i="1"/>
  <c r="Q271" i="1"/>
  <c r="Q270" i="1" s="1"/>
  <c r="Q269" i="1"/>
  <c r="W209" i="1"/>
  <c r="W208" i="1" s="1"/>
  <c r="R217" i="1"/>
  <c r="R216" i="1" s="1"/>
  <c r="R215" i="1"/>
  <c r="R171" i="1"/>
  <c r="Q177" i="1"/>
  <c r="Q176" i="1" s="1"/>
  <c r="Q175" i="1"/>
  <c r="R209" i="1"/>
  <c r="R208" i="1" s="1"/>
  <c r="R207" i="1"/>
  <c r="R201" i="1"/>
  <c r="R200" i="1" s="1"/>
  <c r="R199" i="1"/>
  <c r="R187" i="1"/>
  <c r="Q193" i="1"/>
  <c r="Q192" i="1" s="1"/>
  <c r="Q191" i="1"/>
  <c r="R185" i="1"/>
  <c r="R184" i="1" s="1"/>
  <c r="R183" i="1"/>
  <c r="R140" i="1"/>
  <c r="R139" i="1" s="1"/>
  <c r="R138" i="1"/>
  <c r="W124" i="1"/>
  <c r="W123" i="1" s="1"/>
  <c r="W122" i="1"/>
  <c r="R124" i="1"/>
  <c r="R123" i="1" s="1"/>
  <c r="R122" i="1"/>
  <c r="AG124" i="1"/>
  <c r="AG123" i="1" s="1"/>
  <c r="AG122" i="1"/>
  <c r="R154" i="1"/>
  <c r="R156" i="1"/>
  <c r="R155" i="1" s="1"/>
  <c r="Q140" i="1"/>
  <c r="Q139" i="1" s="1"/>
  <c r="Q138" i="1"/>
  <c r="Q122" i="1"/>
  <c r="W140" i="1"/>
  <c r="W139" i="1" s="1"/>
  <c r="W138" i="1"/>
  <c r="Q164" i="1"/>
  <c r="Q163" i="1" s="1"/>
  <c r="Q162" i="1"/>
  <c r="R158" i="1"/>
  <c r="AB124" i="1"/>
  <c r="AB123" i="1" s="1"/>
  <c r="AB122" i="1"/>
  <c r="AB140" i="1"/>
  <c r="AB139" i="1" s="1"/>
  <c r="AB138" i="1"/>
  <c r="Q132" i="1"/>
  <c r="Q131" i="1" s="1"/>
  <c r="Q130" i="1"/>
  <c r="R126" i="1"/>
  <c r="Q148" i="1"/>
  <c r="Q147" i="1" s="1"/>
  <c r="Q146" i="1"/>
  <c r="R142" i="1"/>
  <c r="AG140" i="1"/>
  <c r="AG139" i="1" s="1"/>
  <c r="AG138" i="1"/>
  <c r="W156" i="1"/>
  <c r="W155" i="1" s="1"/>
  <c r="W154" i="1"/>
  <c r="AB156" i="1"/>
  <c r="AB155" i="1" s="1"/>
  <c r="AB154" i="1"/>
  <c r="AG156" i="1"/>
  <c r="AG155" i="1" s="1"/>
  <c r="AG154" i="1"/>
  <c r="Q124" i="1"/>
  <c r="Q123" i="1" s="1"/>
  <c r="AB70" i="1"/>
  <c r="AB69" i="1" s="1"/>
  <c r="AB68" i="1"/>
  <c r="W70" i="1"/>
  <c r="W69" i="1" s="1"/>
  <c r="W68" i="1"/>
  <c r="W78" i="1"/>
  <c r="W77" i="1" s="1"/>
  <c r="W76" i="1"/>
  <c r="AG110" i="1"/>
  <c r="AG109" i="1" s="1"/>
  <c r="AG108" i="1"/>
  <c r="AG78" i="1"/>
  <c r="AG77" i="1" s="1"/>
  <c r="AG76" i="1"/>
  <c r="W110" i="1"/>
  <c r="W109" i="1" s="1"/>
  <c r="W108" i="1"/>
  <c r="J66" i="1"/>
  <c r="P66" i="1"/>
  <c r="AG94" i="1"/>
  <c r="AG93" i="1" s="1"/>
  <c r="AG92" i="1"/>
  <c r="AB110" i="1"/>
  <c r="AB109" i="1" s="1"/>
  <c r="AB108" i="1"/>
  <c r="R80" i="1"/>
  <c r="Q86" i="1"/>
  <c r="Q85" i="1" s="1"/>
  <c r="Q84" i="1"/>
  <c r="R94" i="1"/>
  <c r="R93" i="1" s="1"/>
  <c r="R92" i="1"/>
  <c r="Q110" i="1"/>
  <c r="Q109" i="1" s="1"/>
  <c r="O67" i="1"/>
  <c r="O68" i="1" s="1"/>
  <c r="I67" i="1"/>
  <c r="I68" i="1" s="1"/>
  <c r="H70" i="1"/>
  <c r="H69" i="1" s="1"/>
  <c r="AB76" i="1"/>
  <c r="AB78" i="1"/>
  <c r="AB77" i="1" s="1"/>
  <c r="W94" i="1"/>
  <c r="W93" i="1" s="1"/>
  <c r="W92" i="1"/>
  <c r="AG70" i="1"/>
  <c r="AG69" i="1" s="1"/>
  <c r="AG68" i="1"/>
  <c r="R110" i="1"/>
  <c r="R109" i="1" s="1"/>
  <c r="R108" i="1"/>
  <c r="AB92" i="1"/>
  <c r="AB94" i="1"/>
  <c r="AB93" i="1" s="1"/>
  <c r="R96" i="1"/>
  <c r="Q102" i="1"/>
  <c r="Q101" i="1" s="1"/>
  <c r="Q100" i="1"/>
  <c r="R78" i="1"/>
  <c r="R77" i="1" s="1"/>
  <c r="R76" i="1"/>
  <c r="AG17" i="1"/>
  <c r="AG16" i="1" s="1"/>
  <c r="AG15" i="1"/>
  <c r="Q17" i="1"/>
  <c r="Q16" i="1" s="1"/>
  <c r="Q15" i="1"/>
  <c r="R11" i="1"/>
  <c r="R15" i="1" s="1"/>
  <c r="W33" i="1"/>
  <c r="W32" i="1" s="1"/>
  <c r="W31" i="1"/>
  <c r="R33" i="1"/>
  <c r="R32" i="1" s="1"/>
  <c r="R31" i="1"/>
  <c r="AG31" i="1"/>
  <c r="AG33" i="1"/>
  <c r="AG32" i="1" s="1"/>
  <c r="W49" i="1"/>
  <c r="W48" i="1" s="1"/>
  <c r="W47" i="1"/>
  <c r="R49" i="1"/>
  <c r="R48" i="1" s="1"/>
  <c r="R47" i="1"/>
  <c r="AG49" i="1"/>
  <c r="AG48" i="1" s="1"/>
  <c r="AG47" i="1"/>
  <c r="R51" i="1"/>
  <c r="Q57" i="1"/>
  <c r="Q56" i="1" s="1"/>
  <c r="Q55" i="1"/>
  <c r="W25" i="1"/>
  <c r="W24" i="1" s="1"/>
  <c r="W23" i="1"/>
  <c r="R35" i="1"/>
  <c r="Q41" i="1"/>
  <c r="Q40" i="1" s="1"/>
  <c r="Q39" i="1"/>
  <c r="AG25" i="1"/>
  <c r="AG24" i="1" s="1"/>
  <c r="AG23" i="1"/>
  <c r="Q49" i="1"/>
  <c r="Q48" i="1" s="1"/>
  <c r="AB33" i="1"/>
  <c r="AB32" i="1" s="1"/>
  <c r="AB31" i="1"/>
  <c r="AB25" i="1"/>
  <c r="AB24" i="1" s="1"/>
  <c r="AB23" i="1"/>
  <c r="AB49" i="1"/>
  <c r="AB48" i="1" s="1"/>
  <c r="AB47" i="1"/>
  <c r="Q47" i="1"/>
  <c r="I215" i="5" l="1"/>
  <c r="I214" i="5" s="1"/>
  <c r="I213" i="5"/>
  <c r="Q284" i="1"/>
  <c r="Q283" i="1" s="1"/>
  <c r="I70" i="1"/>
  <c r="I69" i="1" s="1"/>
  <c r="R25" i="1"/>
  <c r="R24" i="1" s="1"/>
  <c r="R23" i="1"/>
  <c r="R399" i="1"/>
  <c r="R398" i="1" s="1"/>
  <c r="R397" i="1"/>
  <c r="R407" i="1"/>
  <c r="R406" i="1" s="1"/>
  <c r="R405" i="1"/>
  <c r="R423" i="1"/>
  <c r="R422" i="1" s="1"/>
  <c r="R335" i="1"/>
  <c r="Q338" i="1"/>
  <c r="Q337" i="1" s="1"/>
  <c r="Q336" i="1"/>
  <c r="R346" i="1"/>
  <c r="R345" i="1" s="1"/>
  <c r="R344" i="1"/>
  <c r="R362" i="1"/>
  <c r="R361" i="1" s="1"/>
  <c r="R360" i="1"/>
  <c r="R308" i="1"/>
  <c r="R307" i="1" s="1"/>
  <c r="R306" i="1"/>
  <c r="R324" i="1"/>
  <c r="R323" i="1" s="1"/>
  <c r="R322" i="1"/>
  <c r="R284" i="1"/>
  <c r="R283" i="1" s="1"/>
  <c r="R282" i="1"/>
  <c r="Q282" i="1"/>
  <c r="R231" i="1"/>
  <c r="R230" i="1" s="1"/>
  <c r="R229" i="1"/>
  <c r="R255" i="1"/>
  <c r="R254" i="1" s="1"/>
  <c r="R253" i="1"/>
  <c r="R271" i="1"/>
  <c r="R270" i="1" s="1"/>
  <c r="R269" i="1"/>
  <c r="R177" i="1"/>
  <c r="R176" i="1" s="1"/>
  <c r="R175" i="1"/>
  <c r="R193" i="1"/>
  <c r="R192" i="1" s="1"/>
  <c r="R191" i="1"/>
  <c r="R148" i="1"/>
  <c r="R147" i="1" s="1"/>
  <c r="R146" i="1"/>
  <c r="R132" i="1"/>
  <c r="R131" i="1" s="1"/>
  <c r="R130" i="1"/>
  <c r="R164" i="1"/>
  <c r="R163" i="1" s="1"/>
  <c r="R162" i="1"/>
  <c r="O70" i="1"/>
  <c r="O69" i="1" s="1"/>
  <c r="R102" i="1"/>
  <c r="R101" i="1" s="1"/>
  <c r="R100" i="1"/>
  <c r="R86" i="1"/>
  <c r="R85" i="1" s="1"/>
  <c r="R84" i="1"/>
  <c r="Q66" i="1"/>
  <c r="J67" i="1"/>
  <c r="Q67" i="1" s="1"/>
  <c r="R67" i="1" s="1"/>
  <c r="P67" i="1"/>
  <c r="P70" i="1" s="1"/>
  <c r="P69" i="1" s="1"/>
  <c r="R55" i="1"/>
  <c r="R57" i="1"/>
  <c r="R56" i="1" s="1"/>
  <c r="R17" i="1"/>
  <c r="R16" i="1" s="1"/>
  <c r="R39" i="1"/>
  <c r="R41" i="1"/>
  <c r="R40" i="1" s="1"/>
  <c r="R338" i="1" l="1"/>
  <c r="R337" i="1" s="1"/>
  <c r="R336" i="1"/>
  <c r="P68" i="1"/>
  <c r="J68" i="1"/>
  <c r="R66" i="1"/>
  <c r="Q70" i="1"/>
  <c r="Q69" i="1" s="1"/>
  <c r="Q68" i="1"/>
  <c r="J70" i="1"/>
  <c r="J69" i="1" s="1"/>
  <c r="R68" i="1" l="1"/>
  <c r="R70" i="1"/>
  <c r="R69" i="1" s="1"/>
</calcChain>
</file>

<file path=xl/sharedStrings.xml><?xml version="1.0" encoding="utf-8"?>
<sst xmlns="http://schemas.openxmlformats.org/spreadsheetml/2006/main" count="1962" uniqueCount="97">
  <si>
    <t>PERIGONADAL MALE ADIPOCYTES</t>
  </si>
  <si>
    <t>INITIAL GLUCOSE</t>
  </si>
  <si>
    <t>FINAL GLUCOSE</t>
  </si>
  <si>
    <t>GLUCOSE UPTAKE</t>
  </si>
  <si>
    <t>LACTATE</t>
  </si>
  <si>
    <t>GLYCEROL</t>
  </si>
  <si>
    <t>NEFA</t>
  </si>
  <si>
    <t>vol/cell (pL)</t>
  </si>
  <si>
    <t>cell/well</t>
  </si>
  <si>
    <t>Vtot (ml)</t>
  </si>
  <si>
    <t>Vi (ml)</t>
  </si>
  <si>
    <t>Vf (ml)</t>
  </si>
  <si>
    <t>conc mM</t>
  </si>
  <si>
    <t>µmol/well</t>
  </si>
  <si>
    <t>pmol/cell</t>
  </si>
  <si>
    <t>Vf conc mM</t>
  </si>
  <si>
    <t>V0 conc mM</t>
  </si>
  <si>
    <t>conc (mM)</t>
  </si>
  <si>
    <t>24h [0]</t>
  </si>
  <si>
    <t>MEAN</t>
  </si>
  <si>
    <t>SEM</t>
  </si>
  <si>
    <t>N</t>
  </si>
  <si>
    <t>48h [0]</t>
  </si>
  <si>
    <t>24h [7]</t>
  </si>
  <si>
    <t>48h [7]</t>
  </si>
  <si>
    <t>24h [14]</t>
  </si>
  <si>
    <t>48h [14]</t>
  </si>
  <si>
    <t>PERIGONADAL FEMALE ADIPOCYTES</t>
  </si>
  <si>
    <t>Vf conc mM y V0 conc mM se refieren a las concentraciones referidas al volumen del T0 (calculada por la evaporación) y al volumen del Tf (medida)</t>
  </si>
  <si>
    <t>RETROPERITONEAL MALE ADIPOCYTES</t>
  </si>
  <si>
    <t>RETROPERITONEAL FEMALE ADIPOCYTES</t>
  </si>
  <si>
    <t>MESENTERICO MALE ADIPOCYTES</t>
  </si>
  <si>
    <t>MESENTERICO FEMALE ADIPOCYTES</t>
  </si>
  <si>
    <t>SUBCUTANEO MALE ADIPOCYTES</t>
  </si>
  <si>
    <t>SUBCUTANEO FEMALE ADIPOCYTES</t>
  </si>
  <si>
    <t>NOTA</t>
  </si>
  <si>
    <t>EXP</t>
  </si>
  <si>
    <t>los tiempos 24h de exp n1 (♂) y n2(♀) se han hecho con muchisimo meno volumen que los demás. Dependiendo de lo que nos interesa, los valores de estos experimentos podría ser mejor quitarlos</t>
  </si>
  <si>
    <t>GLUT1</t>
  </si>
  <si>
    <t>Hk</t>
  </si>
  <si>
    <t>Pfkl</t>
  </si>
  <si>
    <t>macho</t>
  </si>
  <si>
    <t>hembra</t>
  </si>
  <si>
    <t>mean</t>
  </si>
  <si>
    <t>err</t>
  </si>
  <si>
    <t>n</t>
  </si>
  <si>
    <t>0 h</t>
  </si>
  <si>
    <t>24 h</t>
  </si>
  <si>
    <t>48 h</t>
  </si>
  <si>
    <t>Pfkm</t>
  </si>
  <si>
    <t>Phgdh</t>
  </si>
  <si>
    <t>Pdk4</t>
  </si>
  <si>
    <t>Mct1</t>
  </si>
  <si>
    <t>Ldha</t>
  </si>
  <si>
    <t>Ldhb</t>
  </si>
  <si>
    <t>Pck1</t>
  </si>
  <si>
    <t>G6pdx</t>
  </si>
  <si>
    <t>Me1</t>
  </si>
  <si>
    <t>Aqp7</t>
  </si>
  <si>
    <t>Gpd1</t>
  </si>
  <si>
    <t>Pgp</t>
  </si>
  <si>
    <t>Gk</t>
  </si>
  <si>
    <t>Acly</t>
  </si>
  <si>
    <t>Acaca</t>
  </si>
  <si>
    <t>Fas</t>
  </si>
  <si>
    <t>Cpt1</t>
  </si>
  <si>
    <t>Gpam</t>
  </si>
  <si>
    <t>Cd 36</t>
  </si>
  <si>
    <t>Hsl</t>
  </si>
  <si>
    <t>Lpl</t>
  </si>
  <si>
    <t>Atgl</t>
  </si>
  <si>
    <t>Glut1</t>
  </si>
  <si>
    <t>Hk1</t>
  </si>
  <si>
    <t>♂</t>
  </si>
  <si>
    <t>♀</t>
  </si>
  <si>
    <t>Adipocytes transcr/cel</t>
  </si>
  <si>
    <t xml:space="preserve">0h </t>
  </si>
  <si>
    <t>Cpt1b</t>
  </si>
  <si>
    <t>Cd36</t>
  </si>
  <si>
    <t>G6pdh</t>
  </si>
  <si>
    <t>VIABILIDAD : NUMERO DE CELULAS</t>
  </si>
  <si>
    <t>VIABILIDAD : PORCENTAGE</t>
  </si>
  <si>
    <t>PERIGONADAL</t>
  </si>
  <si>
    <t>MESENTERIC</t>
  </si>
  <si>
    <t>SUBCUTANEOUS</t>
  </si>
  <si>
    <t xml:space="preserve">VIABILIDAD ADIPOCITOS </t>
  </si>
  <si>
    <t xml:space="preserve">los volumenes iniciales de adipocitos se refieren a los totales descontando el volumen de los adipocitos </t>
  </si>
  <si>
    <t>se ha tenido en cuenta la evaporación del medio durante la incubación en cada posición de la placa</t>
  </si>
  <si>
    <r>
      <t>amol/s</t>
    </r>
    <r>
      <rPr>
        <sz val="8"/>
        <color theme="1"/>
        <rFont val="Arial"/>
        <family val="2"/>
      </rPr>
      <t>x</t>
    </r>
    <r>
      <rPr>
        <sz val="11"/>
        <color theme="1"/>
        <rFont val="Arial"/>
        <family val="2"/>
      </rPr>
      <t>cell</t>
    </r>
  </si>
  <si>
    <t>amol/sxcell</t>
  </si>
  <si>
    <t>Viabilidad adipocitos</t>
  </si>
  <si>
    <t xml:space="preserve">RETROPERITONEAL </t>
  </si>
  <si>
    <t>PERIGONADAL EXPRESSION  (transcritpt/cell)</t>
  </si>
  <si>
    <t>SUBCUTANEOUS EXPRESSION  (transcritpt/cell)</t>
  </si>
  <si>
    <t xml:space="preserve">SUBCUTÁNEO </t>
  </si>
  <si>
    <t xml:space="preserve">MESENTÉRICO </t>
  </si>
  <si>
    <t xml:space="preserve">PERIGONADAL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</si>
</sst>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E+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9" tint="-0.249977111117893"/>
      <name val="Arial"/>
      <family val="2"/>
    </font>
    <font>
      <sz val="16"/>
      <color theme="1" tint="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16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7" tint="0.39997558519241921"/>
      <name val="Calibri"/>
      <family val="2"/>
      <scheme val="minor"/>
    </font>
    <font>
      <b/>
      <i/>
      <sz val="14"/>
      <color theme="7" tint="0.3999755851924192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4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6" fillId="0" borderId="1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11" fontId="2" fillId="0" borderId="0" xfId="0" applyNumberFormat="1" applyFont="1" applyAlignment="1">
      <alignment horizontal="center"/>
    </xf>
    <xf numFmtId="1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6" fillId="0" borderId="0" xfId="0" applyFont="1"/>
    <xf numFmtId="0" fontId="10" fillId="0" borderId="0" xfId="0" applyFont="1" applyBorder="1" applyAlignment="1">
      <alignment vertical="center"/>
    </xf>
    <xf numFmtId="0" fontId="1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1" fontId="6" fillId="0" borderId="0" xfId="0" applyNumberFormat="1" applyFont="1" applyAlignment="1">
      <alignment horizontal="center"/>
    </xf>
    <xf numFmtId="11" fontId="10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2" fontId="16" fillId="0" borderId="10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164" fontId="16" fillId="0" borderId="1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164" fontId="18" fillId="0" borderId="34" xfId="0" applyNumberFormat="1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1" fontId="20" fillId="0" borderId="35" xfId="0" applyNumberFormat="1" applyFont="1" applyBorder="1" applyAlignment="1">
      <alignment horizontal="center"/>
    </xf>
    <xf numFmtId="164" fontId="18" fillId="0" borderId="48" xfId="0" applyNumberFormat="1" applyFont="1" applyBorder="1" applyAlignment="1">
      <alignment horizontal="center"/>
    </xf>
    <xf numFmtId="1" fontId="20" fillId="0" borderId="36" xfId="0" applyNumberFormat="1" applyFont="1" applyBorder="1" applyAlignment="1">
      <alignment horizontal="center"/>
    </xf>
    <xf numFmtId="1" fontId="18" fillId="0" borderId="48" xfId="0" applyNumberFormat="1" applyFont="1" applyBorder="1" applyAlignment="1">
      <alignment horizontal="center"/>
    </xf>
    <xf numFmtId="1" fontId="18" fillId="0" borderId="35" xfId="0" applyNumberFormat="1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1" fontId="18" fillId="0" borderId="49" xfId="0" applyNumberFormat="1" applyFont="1" applyBorder="1" applyAlignment="1">
      <alignment horizontal="center"/>
    </xf>
    <xf numFmtId="1" fontId="18" fillId="0" borderId="26" xfId="0" applyNumberFormat="1" applyFont="1" applyBorder="1" applyAlignment="1">
      <alignment horizontal="center"/>
    </xf>
    <xf numFmtId="1" fontId="20" fillId="0" borderId="26" xfId="0" applyNumberFormat="1" applyFont="1" applyBorder="1" applyAlignment="1">
      <alignment horizontal="center"/>
    </xf>
    <xf numFmtId="1" fontId="18" fillId="0" borderId="28" xfId="0" applyNumberFormat="1" applyFont="1" applyBorder="1" applyAlignment="1">
      <alignment horizontal="center"/>
    </xf>
    <xf numFmtId="1" fontId="20" fillId="0" borderId="50" xfId="0" applyNumberFormat="1" applyFont="1" applyBorder="1" applyAlignment="1">
      <alignment horizontal="center"/>
    </xf>
    <xf numFmtId="1" fontId="18" fillId="0" borderId="37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18" fillId="0" borderId="23" xfId="0" applyNumberFormat="1" applyFont="1" applyBorder="1" applyAlignment="1">
      <alignment horizontal="center"/>
    </xf>
    <xf numFmtId="1" fontId="20" fillId="0" borderId="38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" fontId="18" fillId="0" borderId="51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center"/>
    </xf>
    <xf numFmtId="1" fontId="20" fillId="0" borderId="52" xfId="0" applyNumberFormat="1" applyFont="1" applyBorder="1" applyAlignment="1">
      <alignment horizontal="center"/>
    </xf>
    <xf numFmtId="2" fontId="18" fillId="0" borderId="37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8" fillId="0" borderId="23" xfId="0" applyNumberFormat="1" applyFont="1" applyBorder="1" applyAlignment="1">
      <alignment horizontal="center"/>
    </xf>
    <xf numFmtId="164" fontId="18" fillId="0" borderId="49" xfId="0" applyNumberFormat="1" applyFont="1" applyBorder="1" applyAlignment="1">
      <alignment horizontal="center"/>
    </xf>
    <xf numFmtId="164" fontId="18" fillId="0" borderId="26" xfId="0" applyNumberFormat="1" applyFont="1" applyBorder="1" applyAlignment="1">
      <alignment horizontal="center"/>
    </xf>
    <xf numFmtId="164" fontId="18" fillId="0" borderId="28" xfId="0" applyNumberFormat="1" applyFont="1" applyBorder="1" applyAlignment="1">
      <alignment horizontal="center"/>
    </xf>
    <xf numFmtId="164" fontId="18" fillId="0" borderId="37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8" fillId="0" borderId="23" xfId="0" applyNumberFormat="1" applyFont="1" applyBorder="1" applyAlignment="1">
      <alignment horizontal="center"/>
    </xf>
    <xf numFmtId="164" fontId="18" fillId="0" borderId="5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/>
    <xf numFmtId="0" fontId="20" fillId="0" borderId="0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1" fontId="18" fillId="0" borderId="34" xfId="0" applyNumberFormat="1" applyFont="1" applyBorder="1" applyAlignment="1">
      <alignment horizontal="center"/>
    </xf>
    <xf numFmtId="2" fontId="18" fillId="0" borderId="49" xfId="0" applyNumberFormat="1" applyFont="1" applyBorder="1" applyAlignment="1">
      <alignment horizontal="center"/>
    </xf>
    <xf numFmtId="2" fontId="18" fillId="0" borderId="26" xfId="0" applyNumberFormat="1" applyFont="1" applyBorder="1" applyAlignment="1">
      <alignment horizontal="center"/>
    </xf>
    <xf numFmtId="2" fontId="18" fillId="0" borderId="28" xfId="0" applyNumberFormat="1" applyFont="1" applyBorder="1" applyAlignment="1">
      <alignment horizontal="center"/>
    </xf>
    <xf numFmtId="2" fontId="18" fillId="0" borderId="5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1" fontId="18" fillId="0" borderId="0" xfId="0" applyNumberFormat="1" applyFont="1"/>
    <xf numFmtId="1" fontId="14" fillId="0" borderId="0" xfId="0" applyNumberFormat="1" applyFont="1"/>
    <xf numFmtId="0" fontId="20" fillId="0" borderId="0" xfId="0" applyFont="1"/>
    <xf numFmtId="1" fontId="22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" fontId="19" fillId="0" borderId="23" xfId="0" applyNumberFormat="1" applyFont="1" applyBorder="1" applyAlignment="1">
      <alignment horizontal="center"/>
    </xf>
    <xf numFmtId="1" fontId="20" fillId="0" borderId="14" xfId="0" applyNumberFormat="1" applyFont="1" applyBorder="1" applyAlignment="1">
      <alignment horizontal="center"/>
    </xf>
    <xf numFmtId="164" fontId="19" fillId="0" borderId="23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" fontId="20" fillId="0" borderId="25" xfId="0" applyNumberFormat="1" applyFont="1" applyBorder="1" applyAlignment="1">
      <alignment horizontal="center"/>
    </xf>
    <xf numFmtId="2" fontId="19" fillId="0" borderId="24" xfId="0" applyNumberFormat="1" applyFont="1" applyBorder="1" applyAlignment="1">
      <alignment horizontal="center"/>
    </xf>
    <xf numFmtId="1" fontId="19" fillId="0" borderId="24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2" fontId="19" fillId="0" borderId="23" xfId="0" applyNumberFormat="1" applyFont="1" applyBorder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4" fillId="0" borderId="0" xfId="0" applyFont="1"/>
    <xf numFmtId="0" fontId="22" fillId="0" borderId="0" xfId="0" applyFont="1" applyFill="1"/>
    <xf numFmtId="0" fontId="7" fillId="0" borderId="0" xfId="0" applyFont="1" applyFill="1"/>
    <xf numFmtId="0" fontId="22" fillId="0" borderId="28" xfId="0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/>
    </xf>
    <xf numFmtId="1" fontId="24" fillId="0" borderId="23" xfId="0" applyNumberFormat="1" applyFont="1" applyFill="1" applyBorder="1" applyAlignment="1">
      <alignment horizontal="center"/>
    </xf>
    <xf numFmtId="1" fontId="23" fillId="0" borderId="14" xfId="0" applyNumberFormat="1" applyFont="1" applyFill="1" applyBorder="1" applyAlignment="1">
      <alignment horizontal="center"/>
    </xf>
    <xf numFmtId="164" fontId="24" fillId="0" borderId="23" xfId="0" applyNumberFormat="1" applyFont="1" applyFill="1" applyBorder="1" applyAlignment="1">
      <alignment horizontal="center"/>
    </xf>
    <xf numFmtId="164" fontId="24" fillId="0" borderId="24" xfId="0" applyNumberFormat="1" applyFont="1" applyFill="1" applyBorder="1" applyAlignment="1">
      <alignment horizontal="center"/>
    </xf>
    <xf numFmtId="1" fontId="23" fillId="0" borderId="25" xfId="0" applyNumberFormat="1" applyFont="1" applyFill="1" applyBorder="1" applyAlignment="1">
      <alignment horizontal="center"/>
    </xf>
    <xf numFmtId="2" fontId="24" fillId="0" borderId="23" xfId="0" applyNumberFormat="1" applyFont="1" applyFill="1" applyBorder="1" applyAlignment="1">
      <alignment horizontal="center"/>
    </xf>
    <xf numFmtId="1" fontId="24" fillId="0" borderId="24" xfId="0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0" fontId="14" fillId="0" borderId="0" xfId="0" applyFont="1" applyAlignment="1"/>
    <xf numFmtId="0" fontId="29" fillId="0" borderId="0" xfId="0" applyFont="1"/>
    <xf numFmtId="0" fontId="29" fillId="0" borderId="0" xfId="0" applyFont="1" applyFill="1"/>
    <xf numFmtId="0" fontId="24" fillId="0" borderId="0" xfId="0" applyFont="1" applyFill="1"/>
    <xf numFmtId="0" fontId="0" fillId="0" borderId="33" xfId="0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1" fontId="0" fillId="0" borderId="27" xfId="0" applyNumberFormat="1" applyBorder="1" applyAlignment="1">
      <alignment horizontal="center"/>
    </xf>
    <xf numFmtId="1" fontId="0" fillId="0" borderId="0" xfId="0" applyNumberFormat="1"/>
    <xf numFmtId="2" fontId="6" fillId="0" borderId="18" xfId="0" applyNumberFormat="1" applyFont="1" applyFill="1" applyBorder="1" applyAlignment="1">
      <alignment horizontal="center"/>
    </xf>
    <xf numFmtId="165" fontId="6" fillId="0" borderId="58" xfId="0" applyNumberFormat="1" applyFont="1" applyFill="1" applyBorder="1" applyAlignment="1">
      <alignment horizontal="center"/>
    </xf>
    <xf numFmtId="2" fontId="6" fillId="0" borderId="61" xfId="0" applyNumberFormat="1" applyFont="1" applyFill="1" applyBorder="1" applyAlignment="1">
      <alignment horizontal="center"/>
    </xf>
    <xf numFmtId="2" fontId="6" fillId="0" borderId="16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164" fontId="6" fillId="0" borderId="58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165" fontId="16" fillId="0" borderId="58" xfId="0" applyNumberFormat="1" applyFont="1" applyFill="1" applyBorder="1" applyAlignment="1">
      <alignment horizontal="center"/>
    </xf>
    <xf numFmtId="2" fontId="6" fillId="0" borderId="58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center"/>
    </xf>
    <xf numFmtId="165" fontId="8" fillId="0" borderId="58" xfId="0" applyNumberFormat="1" applyFont="1" applyFill="1" applyBorder="1" applyAlignment="1">
      <alignment horizontal="center"/>
    </xf>
    <xf numFmtId="164" fontId="16" fillId="0" borderId="58" xfId="0" applyNumberFormat="1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74" xfId="0" applyNumberFormat="1" applyFont="1" applyFill="1" applyBorder="1" applyAlignment="1">
      <alignment horizontal="center" vertical="center"/>
    </xf>
    <xf numFmtId="164" fontId="7" fillId="0" borderId="32" xfId="0" applyNumberFormat="1" applyFont="1" applyFill="1" applyBorder="1" applyAlignment="1">
      <alignment horizontal="center" vertical="center"/>
    </xf>
    <xf numFmtId="164" fontId="9" fillId="0" borderId="7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/>
    </xf>
    <xf numFmtId="167" fontId="12" fillId="0" borderId="11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0" borderId="0" xfId="0" applyFont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0" borderId="12" xfId="0" applyNumberFormat="1" applyFont="1" applyBorder="1" applyAlignment="1">
      <alignment horizontal="center" vertical="center"/>
    </xf>
    <xf numFmtId="2" fontId="12" fillId="0" borderId="23" xfId="0" applyNumberFormat="1" applyFont="1" applyBorder="1" applyAlignment="1">
      <alignment horizontal="center"/>
    </xf>
    <xf numFmtId="2" fontId="12" fillId="0" borderId="24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2" fillId="0" borderId="13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/>
    </xf>
    <xf numFmtId="2" fontId="12" fillId="0" borderId="25" xfId="0" applyNumberFormat="1" applyFont="1" applyBorder="1" applyAlignment="1">
      <alignment horizontal="center"/>
    </xf>
    <xf numFmtId="2" fontId="2" fillId="0" borderId="0" xfId="0" applyNumberFormat="1" applyFont="1"/>
    <xf numFmtId="164" fontId="2" fillId="0" borderId="0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0" fillId="0" borderId="19" xfId="0" applyNumberFormat="1" applyFont="1" applyFill="1" applyBorder="1" applyAlignment="1">
      <alignment horizontal="center" vertical="center"/>
    </xf>
    <xf numFmtId="164" fontId="0" fillId="0" borderId="19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0" fontId="0" fillId="0" borderId="0" xfId="0" applyFont="1"/>
    <xf numFmtId="2" fontId="0" fillId="0" borderId="0" xfId="0" applyNumberFormat="1" applyFont="1"/>
    <xf numFmtId="164" fontId="0" fillId="0" borderId="0" xfId="0" applyNumberFormat="1" applyFont="1"/>
    <xf numFmtId="0" fontId="6" fillId="0" borderId="0" xfId="0" applyFont="1" applyFill="1"/>
    <xf numFmtId="0" fontId="10" fillId="0" borderId="0" xfId="0" applyFont="1" applyFill="1" applyBorder="1" applyAlignment="1">
      <alignment vertical="center"/>
    </xf>
    <xf numFmtId="0" fontId="0" fillId="0" borderId="0" xfId="0" applyFill="1"/>
    <xf numFmtId="0" fontId="15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" fontId="6" fillId="0" borderId="57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5" fontId="6" fillId="0" borderId="12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" fontId="6" fillId="0" borderId="58" xfId="0" applyNumberFormat="1" applyFont="1" applyFill="1" applyBorder="1" applyAlignment="1">
      <alignment horizontal="center"/>
    </xf>
    <xf numFmtId="1" fontId="6" fillId="0" borderId="55" xfId="0" applyNumberFormat="1" applyFont="1" applyFill="1" applyBorder="1" applyAlignment="1">
      <alignment horizontal="center"/>
    </xf>
    <xf numFmtId="1" fontId="6" fillId="0" borderId="59" xfId="0" applyNumberFormat="1" applyFont="1" applyFill="1" applyBorder="1" applyAlignment="1">
      <alignment horizontal="center"/>
    </xf>
    <xf numFmtId="164" fontId="6" fillId="0" borderId="60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/>
    </xf>
    <xf numFmtId="167" fontId="10" fillId="0" borderId="4" xfId="0" applyNumberFormat="1" applyFont="1" applyFill="1" applyBorder="1" applyAlignment="1">
      <alignment horizontal="center"/>
    </xf>
    <xf numFmtId="167" fontId="10" fillId="0" borderId="65" xfId="0" applyNumberFormat="1" applyFont="1" applyFill="1" applyBorder="1" applyAlignment="1">
      <alignment horizontal="center"/>
    </xf>
    <xf numFmtId="2" fontId="10" fillId="0" borderId="66" xfId="0" applyNumberFormat="1" applyFont="1" applyFill="1" applyBorder="1" applyAlignment="1">
      <alignment horizontal="center"/>
    </xf>
    <xf numFmtId="2" fontId="10" fillId="0" borderId="67" xfId="0" applyNumberFormat="1" applyFont="1" applyFill="1" applyBorder="1" applyAlignment="1">
      <alignment horizontal="center"/>
    </xf>
    <xf numFmtId="2" fontId="10" fillId="0" borderId="68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165" fontId="10" fillId="0" borderId="67" xfId="0" applyNumberFormat="1" applyFont="1" applyFill="1" applyBorder="1" applyAlignment="1">
      <alignment horizontal="center"/>
    </xf>
    <xf numFmtId="166" fontId="10" fillId="0" borderId="3" xfId="0" applyNumberFormat="1" applyFont="1" applyFill="1" applyBorder="1" applyAlignment="1">
      <alignment horizontal="center"/>
    </xf>
    <xf numFmtId="166" fontId="10" fillId="0" borderId="4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vertical="center"/>
    </xf>
    <xf numFmtId="1" fontId="10" fillId="0" borderId="10" xfId="0" applyNumberFormat="1" applyFont="1" applyFill="1" applyBorder="1" applyAlignment="1">
      <alignment horizontal="center"/>
    </xf>
    <xf numFmtId="167" fontId="10" fillId="0" borderId="11" xfId="0" applyNumberFormat="1" applyFont="1" applyFill="1" applyBorder="1" applyAlignment="1">
      <alignment horizontal="center"/>
    </xf>
    <xf numFmtId="167" fontId="10" fillId="0" borderId="57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2" fontId="10" fillId="0" borderId="10" xfId="0" applyNumberFormat="1" applyFont="1" applyFill="1" applyBorder="1" applyAlignment="1">
      <alignment horizontal="center"/>
    </xf>
    <xf numFmtId="165" fontId="10" fillId="0" borderId="10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6" fontId="10" fillId="0" borderId="10" xfId="0" applyNumberFormat="1" applyFont="1" applyFill="1" applyBorder="1" applyAlignment="1">
      <alignment horizontal="center"/>
    </xf>
    <xf numFmtId="166" fontId="10" fillId="0" borderId="11" xfId="0" applyNumberFormat="1" applyFont="1" applyFill="1" applyBorder="1" applyAlignment="1">
      <alignment horizontal="center"/>
    </xf>
    <xf numFmtId="0" fontId="6" fillId="0" borderId="71" xfId="0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0" fillId="0" borderId="4" xfId="0" applyNumberFormat="1" applyFont="1" applyFill="1" applyBorder="1" applyAlignment="1">
      <alignment horizontal="center"/>
    </xf>
    <xf numFmtId="165" fontId="10" fillId="0" borderId="11" xfId="0" applyNumberFormat="1" applyFont="1" applyFill="1" applyBorder="1" applyAlignment="1">
      <alignment horizontal="center"/>
    </xf>
    <xf numFmtId="2" fontId="0" fillId="0" borderId="0" xfId="0" applyNumberFormat="1" applyFill="1"/>
    <xf numFmtId="164" fontId="10" fillId="0" borderId="3" xfId="0" applyNumberFormat="1" applyFont="1" applyFill="1" applyBorder="1" applyAlignment="1">
      <alignment horizontal="center"/>
    </xf>
    <xf numFmtId="164" fontId="10" fillId="0" borderId="67" xfId="0" applyNumberFormat="1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2" fontId="5" fillId="0" borderId="58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vertical="center"/>
    </xf>
    <xf numFmtId="1" fontId="6" fillId="0" borderId="12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56" xfId="0" applyNumberFormat="1" applyFont="1" applyFill="1" applyBorder="1" applyAlignment="1">
      <alignment horizontal="center"/>
    </xf>
    <xf numFmtId="164" fontId="6" fillId="0" borderId="62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2" fillId="0" borderId="2" xfId="0" applyFont="1" applyFill="1" applyBorder="1"/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6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1" fontId="2" fillId="0" borderId="0" xfId="0" applyNumberFormat="1" applyFont="1" applyFill="1" applyAlignment="1">
      <alignment horizontal="center"/>
    </xf>
    <xf numFmtId="1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1" fontId="6" fillId="0" borderId="0" xfId="0" applyNumberFormat="1" applyFont="1" applyFill="1" applyAlignment="1">
      <alignment horizontal="center"/>
    </xf>
    <xf numFmtId="1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30" fillId="0" borderId="14" xfId="0" applyNumberFormat="1" applyFont="1" applyFill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31" xfId="0" applyNumberFormat="1" applyFont="1" applyFill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165" fontId="6" fillId="0" borderId="75" xfId="0" applyNumberFormat="1" applyFont="1" applyFill="1" applyBorder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164" fontId="30" fillId="0" borderId="74" xfId="0" applyNumberFormat="1" applyFont="1" applyFill="1" applyBorder="1" applyAlignment="1">
      <alignment horizontal="center" vertical="center"/>
    </xf>
    <xf numFmtId="164" fontId="30" fillId="0" borderId="19" xfId="0" applyNumberFormat="1" applyFont="1" applyFill="1" applyBorder="1" applyAlignment="1">
      <alignment horizontal="center" vertical="center"/>
    </xf>
    <xf numFmtId="164" fontId="10" fillId="0" borderId="33" xfId="0" applyNumberFormat="1" applyFont="1" applyFill="1" applyBorder="1" applyAlignment="1">
      <alignment horizontal="center"/>
    </xf>
    <xf numFmtId="164" fontId="10" fillId="0" borderId="25" xfId="0" applyNumberFormat="1" applyFont="1" applyFill="1" applyBorder="1" applyAlignment="1">
      <alignment horizontal="center"/>
    </xf>
    <xf numFmtId="164" fontId="6" fillId="0" borderId="75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31" fillId="0" borderId="74" xfId="0" applyNumberFormat="1" applyFont="1" applyFill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/>
    </xf>
    <xf numFmtId="1" fontId="10" fillId="0" borderId="31" xfId="0" applyNumberFormat="1" applyFont="1" applyFill="1" applyBorder="1" applyAlignment="1">
      <alignment horizontal="center"/>
    </xf>
    <xf numFmtId="164" fontId="32" fillId="0" borderId="30" xfId="0" applyNumberFormat="1" applyFont="1" applyFill="1" applyBorder="1" applyAlignment="1">
      <alignment horizontal="center"/>
    </xf>
    <xf numFmtId="164" fontId="32" fillId="0" borderId="4" xfId="0" applyNumberFormat="1" applyFont="1" applyFill="1" applyBorder="1" applyAlignment="1">
      <alignment horizontal="center"/>
    </xf>
    <xf numFmtId="164" fontId="32" fillId="0" borderId="31" xfId="0" applyNumberFormat="1" applyFont="1" applyFill="1" applyBorder="1" applyAlignment="1">
      <alignment horizontal="center"/>
    </xf>
    <xf numFmtId="164" fontId="32" fillId="0" borderId="11" xfId="0" applyNumberFormat="1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165" fontId="5" fillId="0" borderId="75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" fontId="32" fillId="0" borderId="30" xfId="0" applyNumberFormat="1" applyFont="1" applyFill="1" applyBorder="1" applyAlignment="1">
      <alignment horizontal="center"/>
    </xf>
    <xf numFmtId="1" fontId="32" fillId="0" borderId="31" xfId="0" applyNumberFormat="1" applyFont="1" applyFill="1" applyBorder="1" applyAlignment="1">
      <alignment horizontal="center"/>
    </xf>
    <xf numFmtId="164" fontId="30" fillId="0" borderId="32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/>
    </xf>
    <xf numFmtId="1" fontId="32" fillId="0" borderId="4" xfId="0" applyNumberFormat="1" applyFont="1" applyFill="1" applyBorder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1" fontId="32" fillId="0" borderId="11" xfId="0" applyNumberFormat="1" applyFont="1" applyFill="1" applyBorder="1" applyAlignment="1">
      <alignment horizontal="center"/>
    </xf>
    <xf numFmtId="2" fontId="32" fillId="0" borderId="4" xfId="0" applyNumberFormat="1" applyFont="1" applyFill="1" applyBorder="1" applyAlignment="1">
      <alignment horizontal="center"/>
    </xf>
    <xf numFmtId="2" fontId="32" fillId="0" borderId="11" xfId="0" applyNumberFormat="1" applyFont="1" applyFill="1" applyBorder="1" applyAlignment="1">
      <alignment horizontal="center"/>
    </xf>
    <xf numFmtId="165" fontId="6" fillId="0" borderId="31" xfId="0" applyNumberFormat="1" applyFont="1" applyFill="1" applyBorder="1" applyAlignment="1">
      <alignment horizontal="center"/>
    </xf>
    <xf numFmtId="165" fontId="5" fillId="0" borderId="31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27" fillId="3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9" fillId="0" borderId="43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42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8"/>
  <sheetViews>
    <sheetView workbookViewId="0">
      <selection activeCell="C59" sqref="C59"/>
    </sheetView>
  </sheetViews>
  <sheetFormatPr defaultColWidth="9.140625" defaultRowHeight="15" outlineLevelRow="2" outlineLevelCol="1" x14ac:dyDescent="0.25"/>
  <cols>
    <col min="1" max="2" width="11.140625" style="227" bestFit="1" customWidth="1"/>
    <col min="3" max="3" width="15.28515625" style="227" bestFit="1" customWidth="1"/>
    <col min="4" max="4" width="15.42578125" style="227" customWidth="1"/>
    <col min="5" max="5" width="11.42578125" style="227" customWidth="1" outlineLevel="1"/>
    <col min="6" max="6" width="9" style="227" customWidth="1" outlineLevel="1"/>
    <col min="7" max="7" width="9.28515625" style="227" customWidth="1" outlineLevel="1"/>
    <col min="8" max="8" width="12.28515625" style="228" bestFit="1" customWidth="1"/>
    <col min="9" max="9" width="12.5703125" style="228" bestFit="1" customWidth="1"/>
    <col min="10" max="10" width="12.140625" style="228" bestFit="1" customWidth="1"/>
    <col min="11" max="11" width="15.85546875" style="228" bestFit="1" customWidth="1"/>
    <col min="12" max="12" width="16.5703125" style="228" bestFit="1" customWidth="1"/>
    <col min="13" max="13" width="12.5703125" style="228" bestFit="1" customWidth="1"/>
    <col min="14" max="14" width="12.140625" style="228" bestFit="1" customWidth="1"/>
    <col min="15" max="15" width="14.140625" style="228" bestFit="1" customWidth="1"/>
    <col min="16" max="16" width="12.5703125" style="228" bestFit="1" customWidth="1"/>
    <col min="17" max="17" width="12.140625" style="228" bestFit="1" customWidth="1"/>
    <col min="18" max="18" width="11" style="228" bestFit="1" customWidth="1"/>
    <col min="19" max="19" width="15.85546875" style="228" bestFit="1" customWidth="1"/>
    <col min="20" max="20" width="16.5703125" style="228" bestFit="1" customWidth="1"/>
    <col min="21" max="21" width="12.5703125" style="228" bestFit="1" customWidth="1"/>
    <col min="22" max="22" width="12.140625" style="228" bestFit="1" customWidth="1"/>
    <col min="23" max="23" width="11" style="229" bestFit="1" customWidth="1"/>
    <col min="24" max="24" width="15.85546875" style="228" bestFit="1" customWidth="1"/>
    <col min="25" max="25" width="16.5703125" style="228" bestFit="1" customWidth="1"/>
    <col min="26" max="26" width="12.5703125" style="228" bestFit="1" customWidth="1"/>
    <col min="27" max="27" width="12.140625" style="228" bestFit="1" customWidth="1"/>
    <col min="28" max="28" width="11" style="229" bestFit="1" customWidth="1"/>
    <col min="29" max="29" width="15.85546875" style="228" bestFit="1" customWidth="1"/>
    <col min="30" max="30" width="16.5703125" style="228" bestFit="1" customWidth="1"/>
    <col min="31" max="31" width="12.5703125" style="228" bestFit="1" customWidth="1"/>
    <col min="32" max="32" width="12.140625" style="228" bestFit="1" customWidth="1"/>
    <col min="33" max="33" width="11" style="229" bestFit="1" customWidth="1"/>
    <col min="34" max="40" width="9.140625" style="227"/>
  </cols>
  <sheetData>
    <row r="1" spans="1:41" s="1" customFormat="1" x14ac:dyDescent="0.25">
      <c r="A1" s="3"/>
      <c r="B1" s="3"/>
      <c r="C1" s="3"/>
      <c r="D1" s="3"/>
      <c r="E1" s="3"/>
      <c r="F1" s="3"/>
      <c r="G1" s="3"/>
      <c r="H1" s="200"/>
      <c r="I1" s="205"/>
      <c r="J1" s="200"/>
      <c r="K1" s="200"/>
      <c r="L1" s="200"/>
      <c r="M1" s="205"/>
      <c r="N1" s="205"/>
      <c r="O1" s="217"/>
      <c r="P1" s="217"/>
      <c r="Q1" s="217"/>
      <c r="R1" s="217"/>
      <c r="S1" s="200"/>
      <c r="T1" s="217"/>
      <c r="U1" s="217"/>
      <c r="V1" s="217"/>
      <c r="W1" s="214"/>
      <c r="X1" s="200"/>
      <c r="Y1" s="200"/>
      <c r="Z1" s="200"/>
      <c r="AA1" s="200"/>
      <c r="AB1" s="198"/>
      <c r="AC1" s="200"/>
      <c r="AD1" s="200"/>
      <c r="AE1" s="200"/>
      <c r="AF1" s="200"/>
      <c r="AG1" s="198"/>
      <c r="AH1" s="3"/>
      <c r="AI1" s="3"/>
      <c r="AJ1" s="3"/>
      <c r="AK1" s="3"/>
      <c r="AL1" s="3"/>
      <c r="AM1" s="3"/>
      <c r="AN1" s="3"/>
      <c r="AO1" s="3"/>
    </row>
    <row r="2" spans="1:41" s="1" customFormat="1" x14ac:dyDescent="0.25">
      <c r="A2" s="3"/>
      <c r="B2" s="3"/>
      <c r="C2" s="3"/>
      <c r="D2" s="3"/>
      <c r="E2" s="3"/>
      <c r="F2" s="3"/>
      <c r="G2" s="3"/>
      <c r="H2" s="200"/>
      <c r="I2" s="205"/>
      <c r="J2" s="200"/>
      <c r="K2" s="200"/>
      <c r="L2" s="200"/>
      <c r="M2" s="205"/>
      <c r="N2" s="205"/>
      <c r="O2" s="217"/>
      <c r="P2" s="217"/>
      <c r="Q2" s="217"/>
      <c r="R2" s="217"/>
      <c r="S2" s="200"/>
      <c r="T2" s="217"/>
      <c r="U2" s="217"/>
      <c r="V2" s="217"/>
      <c r="W2" s="214"/>
      <c r="X2" s="200"/>
      <c r="Y2" s="200"/>
      <c r="Z2" s="200"/>
      <c r="AA2" s="200"/>
      <c r="AB2" s="198"/>
      <c r="AC2" s="200"/>
      <c r="AD2" s="200"/>
      <c r="AE2" s="200"/>
      <c r="AF2" s="200"/>
      <c r="AG2" s="198"/>
      <c r="AH2" s="3"/>
      <c r="AI2" s="3"/>
      <c r="AJ2" s="3"/>
      <c r="AK2" s="3"/>
      <c r="AL2" s="3"/>
      <c r="AM2" s="3"/>
      <c r="AN2" s="3"/>
      <c r="AO2" s="3"/>
    </row>
    <row r="3" spans="1:41" s="1" customFormat="1" ht="15" customHeight="1" x14ac:dyDescent="0.25">
      <c r="L3" s="213"/>
      <c r="M3" s="205"/>
      <c r="N3" s="205"/>
      <c r="O3" s="217"/>
      <c r="P3" s="217"/>
      <c r="Q3" s="217"/>
      <c r="R3" s="217"/>
      <c r="S3" s="200"/>
      <c r="T3" s="217"/>
      <c r="U3" s="217"/>
      <c r="V3" s="217"/>
      <c r="W3" s="214"/>
      <c r="X3" s="200"/>
      <c r="Y3" s="200"/>
      <c r="Z3" s="200"/>
      <c r="AA3" s="200"/>
      <c r="AB3" s="198"/>
      <c r="AC3" s="200"/>
      <c r="AD3" s="200"/>
      <c r="AE3" s="200"/>
      <c r="AF3" s="200"/>
      <c r="AG3" s="198"/>
      <c r="AH3" s="3"/>
      <c r="AI3" s="3"/>
      <c r="AJ3" s="3"/>
      <c r="AK3" s="3"/>
      <c r="AL3" s="3"/>
      <c r="AM3" s="3"/>
      <c r="AN3" s="3"/>
      <c r="AO3" s="3"/>
    </row>
    <row r="4" spans="1:41" s="1" customFormat="1" x14ac:dyDescent="0.25">
      <c r="L4" s="213"/>
      <c r="M4" s="205"/>
      <c r="N4" s="205"/>
      <c r="O4" s="217"/>
      <c r="P4" s="217"/>
      <c r="Q4" s="217"/>
      <c r="R4" s="217"/>
      <c r="S4" s="200"/>
      <c r="T4" s="217"/>
      <c r="U4" s="217"/>
      <c r="V4" s="217"/>
      <c r="W4" s="214"/>
      <c r="X4" s="200"/>
      <c r="Y4" s="200"/>
      <c r="Z4" s="200"/>
      <c r="AA4" s="200"/>
      <c r="AB4" s="198"/>
      <c r="AC4" s="200"/>
      <c r="AD4" s="200"/>
      <c r="AE4" s="200"/>
      <c r="AF4" s="200"/>
      <c r="AG4" s="198"/>
      <c r="AH4" s="3"/>
      <c r="AI4" s="3"/>
      <c r="AJ4" s="3"/>
      <c r="AK4" s="3"/>
      <c r="AL4" s="3"/>
      <c r="AM4" s="3"/>
      <c r="AN4" s="3"/>
      <c r="AO4" s="3"/>
    </row>
    <row r="5" spans="1:41" s="1" customFormat="1" x14ac:dyDescent="0.25">
      <c r="L5" s="213"/>
      <c r="M5" s="205"/>
      <c r="N5" s="205"/>
      <c r="O5" s="217"/>
      <c r="P5" s="217"/>
      <c r="Q5" s="217"/>
      <c r="R5" s="217"/>
      <c r="S5" s="200"/>
      <c r="T5" s="217"/>
      <c r="U5" s="217"/>
      <c r="V5" s="217"/>
      <c r="W5" s="214"/>
      <c r="X5" s="200"/>
      <c r="Y5" s="200"/>
      <c r="Z5" s="200"/>
      <c r="AA5" s="200"/>
      <c r="AB5" s="198"/>
      <c r="AC5" s="200"/>
      <c r="AD5" s="200"/>
      <c r="AE5" s="200"/>
      <c r="AF5" s="200"/>
      <c r="AG5" s="198"/>
      <c r="AH5" s="3"/>
      <c r="AI5" s="3"/>
      <c r="AJ5" s="3"/>
      <c r="AK5" s="3"/>
      <c r="AL5" s="3"/>
      <c r="AM5" s="3"/>
      <c r="AN5" s="3"/>
      <c r="AO5" s="3"/>
    </row>
    <row r="6" spans="1:41" s="1" customFormat="1" x14ac:dyDescent="0.25">
      <c r="A6" s="3"/>
      <c r="B6" s="3"/>
      <c r="C6" s="3"/>
      <c r="D6" s="3"/>
      <c r="E6" s="3"/>
      <c r="F6" s="3"/>
      <c r="G6" s="157"/>
      <c r="H6" s="201"/>
      <c r="I6" s="201"/>
      <c r="J6" s="201"/>
      <c r="K6" s="201"/>
      <c r="L6" s="201"/>
      <c r="M6" s="205"/>
      <c r="N6" s="205"/>
      <c r="O6" s="217"/>
      <c r="P6" s="217"/>
      <c r="Q6" s="217"/>
      <c r="R6" s="217"/>
      <c r="S6" s="200"/>
      <c r="T6" s="217"/>
      <c r="U6" s="217"/>
      <c r="V6" s="217"/>
      <c r="W6" s="214"/>
      <c r="X6" s="200"/>
      <c r="Y6" s="200"/>
      <c r="Z6" s="200"/>
      <c r="AA6" s="200"/>
      <c r="AB6" s="198"/>
      <c r="AC6" s="200"/>
      <c r="AD6" s="200"/>
      <c r="AE6" s="200"/>
      <c r="AF6" s="200"/>
      <c r="AG6" s="198"/>
      <c r="AH6" s="3"/>
      <c r="AI6" s="3"/>
      <c r="AJ6" s="3"/>
      <c r="AK6" s="3"/>
      <c r="AL6" s="3"/>
      <c r="AM6" s="3"/>
      <c r="AN6" s="3"/>
      <c r="AO6" s="3"/>
    </row>
    <row r="7" spans="1:41" s="1" customFormat="1" ht="14.25" customHeight="1" x14ac:dyDescent="0.2">
      <c r="A7" s="3"/>
      <c r="B7" s="158"/>
      <c r="C7" s="158"/>
      <c r="D7" s="158"/>
      <c r="E7" s="158"/>
      <c r="F7" s="158"/>
      <c r="G7" s="158"/>
      <c r="H7" s="381" t="s">
        <v>0</v>
      </c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 t="s">
        <v>0</v>
      </c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"/>
      <c r="AI7" s="3"/>
      <c r="AJ7" s="3"/>
      <c r="AK7" s="3"/>
      <c r="AL7" s="3"/>
      <c r="AM7" s="3"/>
      <c r="AN7" s="3"/>
      <c r="AO7" s="3"/>
    </row>
    <row r="8" spans="1:41" s="1" customFormat="1" ht="14.25" customHeight="1" x14ac:dyDescent="0.2">
      <c r="A8" s="158"/>
      <c r="B8" s="158"/>
      <c r="C8" s="158"/>
      <c r="D8" s="158"/>
      <c r="E8" s="158"/>
      <c r="F8" s="158"/>
      <c r="G8" s="158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"/>
      <c r="AI8" s="3"/>
      <c r="AJ8" s="3"/>
      <c r="AK8" s="3"/>
      <c r="AL8" s="3"/>
      <c r="AM8" s="3"/>
      <c r="AN8" s="3"/>
      <c r="AO8" s="3"/>
    </row>
    <row r="9" spans="1:41" s="1" customFormat="1" ht="23.45" customHeight="1" outlineLevel="1" x14ac:dyDescent="0.2">
      <c r="A9" s="3"/>
      <c r="B9" s="159"/>
      <c r="C9" s="160"/>
      <c r="D9" s="161"/>
      <c r="E9" s="162"/>
      <c r="F9" s="163"/>
      <c r="G9" s="19"/>
      <c r="H9" s="383" t="s">
        <v>1</v>
      </c>
      <c r="I9" s="384"/>
      <c r="J9" s="385"/>
      <c r="K9" s="383" t="s">
        <v>2</v>
      </c>
      <c r="L9" s="384"/>
      <c r="M9" s="384"/>
      <c r="N9" s="385"/>
      <c r="O9" s="386" t="s">
        <v>3</v>
      </c>
      <c r="P9" s="387"/>
      <c r="Q9" s="387"/>
      <c r="R9" s="388"/>
      <c r="S9" s="389" t="s">
        <v>4</v>
      </c>
      <c r="T9" s="390"/>
      <c r="U9" s="390"/>
      <c r="V9" s="390"/>
      <c r="W9" s="391"/>
      <c r="X9" s="392" t="s">
        <v>5</v>
      </c>
      <c r="Y9" s="393"/>
      <c r="Z9" s="393"/>
      <c r="AA9" s="393"/>
      <c r="AB9" s="394"/>
      <c r="AC9" s="392" t="s">
        <v>6</v>
      </c>
      <c r="AD9" s="393"/>
      <c r="AE9" s="393"/>
      <c r="AF9" s="393"/>
      <c r="AG9" s="394"/>
      <c r="AH9" s="3"/>
      <c r="AI9" s="3"/>
      <c r="AJ9" s="3"/>
      <c r="AK9" s="3"/>
      <c r="AL9" s="3"/>
      <c r="AM9" s="3"/>
      <c r="AN9" s="3"/>
      <c r="AO9" s="3"/>
    </row>
    <row r="10" spans="1:41" s="2" customFormat="1" ht="14.25" outlineLevel="1" x14ac:dyDescent="0.25">
      <c r="B10" s="164"/>
      <c r="C10" s="165" t="s">
        <v>7</v>
      </c>
      <c r="D10" s="166" t="s">
        <v>8</v>
      </c>
      <c r="E10" s="162" t="s">
        <v>9</v>
      </c>
      <c r="F10" s="167" t="s">
        <v>10</v>
      </c>
      <c r="G10" s="164" t="s">
        <v>11</v>
      </c>
      <c r="H10" s="202" t="s">
        <v>12</v>
      </c>
      <c r="I10" s="206" t="s">
        <v>13</v>
      </c>
      <c r="J10" s="210" t="s">
        <v>14</v>
      </c>
      <c r="K10" s="202" t="s">
        <v>15</v>
      </c>
      <c r="L10" s="206" t="s">
        <v>16</v>
      </c>
      <c r="M10" s="206" t="s">
        <v>13</v>
      </c>
      <c r="N10" s="218" t="s">
        <v>14</v>
      </c>
      <c r="O10" s="202" t="s">
        <v>17</v>
      </c>
      <c r="P10" s="219" t="s">
        <v>13</v>
      </c>
      <c r="Q10" s="220" t="s">
        <v>14</v>
      </c>
      <c r="R10" s="215" t="s">
        <v>88</v>
      </c>
      <c r="S10" s="202" t="s">
        <v>15</v>
      </c>
      <c r="T10" s="206" t="s">
        <v>16</v>
      </c>
      <c r="U10" s="206" t="s">
        <v>13</v>
      </c>
      <c r="V10" s="206" t="s">
        <v>14</v>
      </c>
      <c r="W10" s="215" t="s">
        <v>88</v>
      </c>
      <c r="X10" s="202" t="s">
        <v>15</v>
      </c>
      <c r="Y10" s="206" t="s">
        <v>16</v>
      </c>
      <c r="Z10" s="206" t="s">
        <v>13</v>
      </c>
      <c r="AA10" s="206" t="s">
        <v>14</v>
      </c>
      <c r="AB10" s="215" t="s">
        <v>88</v>
      </c>
      <c r="AC10" s="202" t="s">
        <v>15</v>
      </c>
      <c r="AD10" s="206" t="s">
        <v>16</v>
      </c>
      <c r="AE10" s="206" t="s">
        <v>13</v>
      </c>
      <c r="AF10" s="206" t="s">
        <v>14</v>
      </c>
      <c r="AG10" s="215" t="s">
        <v>88</v>
      </c>
    </row>
    <row r="11" spans="1:41" s="3" customFormat="1" ht="14.25" hidden="1" customHeight="1" outlineLevel="2" x14ac:dyDescent="0.2">
      <c r="A11" s="3">
        <v>1</v>
      </c>
      <c r="B11" s="377" t="s">
        <v>18</v>
      </c>
      <c r="C11" s="168">
        <v>362.91195280876298</v>
      </c>
      <c r="D11" s="169">
        <v>653750</v>
      </c>
      <c r="E11" s="170">
        <v>2</v>
      </c>
      <c r="F11" s="171">
        <v>1.76274631085127</v>
      </c>
      <c r="G11" s="172">
        <v>1.7160236055760101</v>
      </c>
      <c r="H11" s="176">
        <v>0.5428499</v>
      </c>
      <c r="I11" s="175">
        <f>H11*F11</f>
        <v>0.95690665857098078</v>
      </c>
      <c r="J11" s="173">
        <f>(I11/D11)*1000000</f>
        <v>1.4637195542194734</v>
      </c>
      <c r="K11" s="176">
        <v>0</v>
      </c>
      <c r="L11" s="175">
        <f>K11*(G11/F11)</f>
        <v>0</v>
      </c>
      <c r="M11" s="175">
        <f>K11*G11</f>
        <v>0</v>
      </c>
      <c r="N11" s="173">
        <f>(M11/D11)*1000000</f>
        <v>0</v>
      </c>
      <c r="O11" s="174">
        <f>H11-L11</f>
        <v>0.5428499</v>
      </c>
      <c r="P11" s="221">
        <f>I11-M11</f>
        <v>0.95690665857098078</v>
      </c>
      <c r="Q11" s="221">
        <f>J11-N11</f>
        <v>1.4637195542194734</v>
      </c>
      <c r="R11" s="223">
        <f>Q11/(24*3600)*1000000</f>
        <v>16.94119854420687</v>
      </c>
      <c r="S11" s="174">
        <v>0.45461870000000004</v>
      </c>
      <c r="T11" s="175">
        <f>S11*(G11/F11)</f>
        <v>0.44256874397288232</v>
      </c>
      <c r="U11" s="171">
        <f>S11*G11</f>
        <v>0.78013642073627854</v>
      </c>
      <c r="V11" s="171">
        <f>(U11/D11)*1000000</f>
        <v>1.1933253089656268</v>
      </c>
      <c r="W11" s="224">
        <f>V11/(24*3600)*1000000</f>
        <v>13.811635520435495</v>
      </c>
      <c r="X11" s="174">
        <v>0.32406249999999998</v>
      </c>
      <c r="Y11" s="175">
        <f>X11*(G11/F11)</f>
        <v>0.3154730185839521</v>
      </c>
      <c r="Z11" s="171">
        <f>X11*G11</f>
        <v>0.55609889968197568</v>
      </c>
      <c r="AA11" s="171">
        <f>(Z11/D11)*1000000</f>
        <v>0.85062929205655935</v>
      </c>
      <c r="AB11" s="224">
        <f>AA11/(24*3600)*1000000</f>
        <v>9.8452464358398082</v>
      </c>
      <c r="AC11" s="174">
        <v>0.36808479999999999</v>
      </c>
      <c r="AD11" s="175">
        <f>AC11*(G11/F11)</f>
        <v>0.35832847969410314</v>
      </c>
      <c r="AE11" s="171">
        <f>AC11*G11</f>
        <v>0.63164220565372453</v>
      </c>
      <c r="AF11" s="171">
        <f>(AE11/D11)*1000000</f>
        <v>0.96618310616248493</v>
      </c>
      <c r="AG11" s="224">
        <f>AF11/(24*3600)*1000000</f>
        <v>11.182674839843575</v>
      </c>
    </row>
    <row r="12" spans="1:41" s="3" customFormat="1" ht="14.25" hidden="1" customHeight="1" outlineLevel="2" x14ac:dyDescent="0.2">
      <c r="A12" s="3">
        <v>3</v>
      </c>
      <c r="B12" s="378"/>
      <c r="C12" s="168">
        <v>272.10606309984968</v>
      </c>
      <c r="D12" s="169">
        <v>660000</v>
      </c>
      <c r="E12" s="170">
        <v>2</v>
      </c>
      <c r="F12" s="171">
        <v>1.8204099983540991</v>
      </c>
      <c r="G12" s="172">
        <v>1.773687293078837</v>
      </c>
      <c r="H12" s="176">
        <v>0.24914030000000001</v>
      </c>
      <c r="I12" s="175">
        <f>H12*F12</f>
        <v>0.45353749311293978</v>
      </c>
      <c r="J12" s="173">
        <f t="shared" ref="J12:J14" si="0">(I12/D12)*1000000</f>
        <v>0.68717801986809057</v>
      </c>
      <c r="K12" s="176">
        <v>3.841381E-2</v>
      </c>
      <c r="L12" s="175">
        <f>K12*(G12/F12)</f>
        <v>3.742787983879859E-2</v>
      </c>
      <c r="M12" s="175">
        <f>K12*G12</f>
        <v>6.8134086675744762E-2</v>
      </c>
      <c r="N12" s="173">
        <f t="shared" ref="N12:N14" si="1">(M12/D12)*1000000</f>
        <v>0.10323346466021933</v>
      </c>
      <c r="O12" s="174">
        <f>H12-L12</f>
        <v>0.21171242016120143</v>
      </c>
      <c r="P12" s="221">
        <f t="shared" ref="P12:Q14" si="2">I12-M12</f>
        <v>0.38540340643719501</v>
      </c>
      <c r="Q12" s="221">
        <f t="shared" si="2"/>
        <v>0.58394455520787125</v>
      </c>
      <c r="R12" s="223">
        <f t="shared" ref="R12:R14" si="3">Q12/(24*3600)*1000000</f>
        <v>6.7586175371281394</v>
      </c>
      <c r="S12" s="176">
        <v>0</v>
      </c>
      <c r="T12" s="175">
        <f>S12*(G12/F12)</f>
        <v>0</v>
      </c>
      <c r="U12" s="171">
        <f>S12*G12</f>
        <v>0</v>
      </c>
      <c r="V12" s="171">
        <f t="shared" ref="V12:V14" si="4">(U12/D12)*1000000</f>
        <v>0</v>
      </c>
      <c r="W12" s="224">
        <f t="shared" ref="W12:W14" si="5">V12/(24*3600)*1000000</f>
        <v>0</v>
      </c>
      <c r="X12" s="174">
        <v>0.60074079999999996</v>
      </c>
      <c r="Y12" s="175">
        <f>X12*(G12/F12)</f>
        <v>0.58532216608203491</v>
      </c>
      <c r="Z12" s="171">
        <f>X12*G12</f>
        <v>1.0655263233940149</v>
      </c>
      <c r="AA12" s="171">
        <f t="shared" ref="AA12:AA14" si="6">(Z12/D12)*1000000</f>
        <v>1.614433823324265</v>
      </c>
      <c r="AB12" s="224">
        <f t="shared" ref="AB12:AB14" si="7">AA12/(24*3600)*1000000</f>
        <v>18.685576658845658</v>
      </c>
      <c r="AC12" s="174">
        <v>0.53118350000000003</v>
      </c>
      <c r="AD12" s="175">
        <f>AC12*(G12/F12)</f>
        <v>0.51755012612267492</v>
      </c>
      <c r="AE12" s="171">
        <f>AC12*G12</f>
        <v>0.94215342424314241</v>
      </c>
      <c r="AF12" s="171">
        <f t="shared" ref="AF12:AF14" si="8">(AE12/D12)*1000000</f>
        <v>1.4275051882471854</v>
      </c>
      <c r="AG12" s="224">
        <f t="shared" ref="AG12:AG14" si="9">AF12/(24*3600)*1000000</f>
        <v>16.522050789897978</v>
      </c>
    </row>
    <row r="13" spans="1:41" s="3" customFormat="1" ht="14.25" hidden="1" customHeight="1" outlineLevel="2" x14ac:dyDescent="0.2">
      <c r="A13" s="3">
        <v>4</v>
      </c>
      <c r="B13" s="378"/>
      <c r="C13" s="168">
        <v>486.7334008916709</v>
      </c>
      <c r="D13" s="169">
        <v>625000</v>
      </c>
      <c r="E13" s="170">
        <v>2</v>
      </c>
      <c r="F13" s="171">
        <v>1.6957916244427058</v>
      </c>
      <c r="G13" s="172">
        <v>1.6490689191674437</v>
      </c>
      <c r="H13" s="176">
        <v>0.29017900000000002</v>
      </c>
      <c r="I13" s="175">
        <f>H13*F13</f>
        <v>0.49208311778915997</v>
      </c>
      <c r="J13" s="173">
        <f t="shared" si="0"/>
        <v>0.78733298846265598</v>
      </c>
      <c r="K13" s="176">
        <v>0.26683289999999998</v>
      </c>
      <c r="L13" s="175">
        <f>K13*(G13/F13)</f>
        <v>0.25948107990327046</v>
      </c>
      <c r="M13" s="175">
        <f>K13*G13</f>
        <v>0.44002584200131456</v>
      </c>
      <c r="N13" s="173">
        <f t="shared" si="1"/>
        <v>0.70404134720210332</v>
      </c>
      <c r="O13" s="174">
        <f>H13-L13</f>
        <v>3.0697920096729558E-2</v>
      </c>
      <c r="P13" s="221">
        <f t="shared" si="2"/>
        <v>5.2057275787845414E-2</v>
      </c>
      <c r="Q13" s="221">
        <f t="shared" si="2"/>
        <v>8.3291641260552662E-2</v>
      </c>
      <c r="R13" s="223">
        <f t="shared" si="3"/>
        <v>0.96402362570084099</v>
      </c>
      <c r="S13" s="176">
        <v>0.32468219999999998</v>
      </c>
      <c r="T13" s="175">
        <f>S13*(G13/F13)</f>
        <v>0.31573650730989183</v>
      </c>
      <c r="U13" s="171">
        <f>S13*G13</f>
        <v>0.53542332462690778</v>
      </c>
      <c r="V13" s="171">
        <f t="shared" si="4"/>
        <v>0.85667731940305247</v>
      </c>
      <c r="W13" s="224">
        <f>V13/(24*3600)*1000000</f>
        <v>9.9152467523501446</v>
      </c>
      <c r="X13" s="174">
        <v>0.30613669999999998</v>
      </c>
      <c r="Y13" s="175">
        <f>X13*(G13/F13)</f>
        <v>0.297701975708481</v>
      </c>
      <c r="Z13" s="171">
        <f>X13*G13</f>
        <v>0.50484051698648791</v>
      </c>
      <c r="AA13" s="171">
        <f t="shared" si="6"/>
        <v>0.8077448271783807</v>
      </c>
      <c r="AB13" s="224">
        <f t="shared" si="7"/>
        <v>9.3488984627127394</v>
      </c>
      <c r="AC13" s="174">
        <v>0.34127374999999999</v>
      </c>
      <c r="AD13" s="175">
        <f>AC13*(G13/F13)</f>
        <v>0.3318709244348757</v>
      </c>
      <c r="AE13" s="171">
        <f>AC13*G13</f>
        <v>0.56278393405272031</v>
      </c>
      <c r="AF13" s="171">
        <f t="shared" si="8"/>
        <v>0.90045429448435255</v>
      </c>
      <c r="AG13" s="224">
        <f t="shared" si="9"/>
        <v>10.421924704680006</v>
      </c>
    </row>
    <row r="14" spans="1:41" s="3" customFormat="1" ht="14.25" hidden="1" customHeight="1" outlineLevel="2" x14ac:dyDescent="0.2">
      <c r="A14" s="3">
        <v>7</v>
      </c>
      <c r="B14" s="379"/>
      <c r="C14" s="168">
        <v>275.1390007005146</v>
      </c>
      <c r="D14" s="169">
        <v>900000</v>
      </c>
      <c r="E14" s="170">
        <v>2</v>
      </c>
      <c r="F14" s="171">
        <v>1.7523748993695369</v>
      </c>
      <c r="G14" s="172">
        <v>1.7056521940942748</v>
      </c>
      <c r="H14" s="176">
        <f>AVERAGE(H11:H13)</f>
        <v>0.3607230666666667</v>
      </c>
      <c r="I14" s="175">
        <f>H14*F14</f>
        <v>0.6321220476502708</v>
      </c>
      <c r="J14" s="173">
        <f t="shared" si="0"/>
        <v>0.70235783072252311</v>
      </c>
      <c r="K14" s="176">
        <v>0.22281799999999999</v>
      </c>
      <c r="L14" s="175">
        <f>K14*(G14/F14)</f>
        <v>0.21687711386440831</v>
      </c>
      <c r="M14" s="175">
        <f>K14*G14</f>
        <v>0.38005001058369808</v>
      </c>
      <c r="N14" s="173">
        <f t="shared" si="1"/>
        <v>0.42227778953744233</v>
      </c>
      <c r="O14" s="174">
        <f>H14-L14</f>
        <v>0.1438459528022584</v>
      </c>
      <c r="P14" s="221">
        <f t="shared" si="2"/>
        <v>0.25207203706657272</v>
      </c>
      <c r="Q14" s="221">
        <f t="shared" si="2"/>
        <v>0.28008004118508079</v>
      </c>
      <c r="R14" s="223">
        <f t="shared" si="3"/>
        <v>3.2416671433458424</v>
      </c>
      <c r="S14" s="174">
        <v>0</v>
      </c>
      <c r="T14" s="175">
        <f>S14*(G14/F14)</f>
        <v>0</v>
      </c>
      <c r="U14" s="171">
        <f>S14*G14</f>
        <v>0</v>
      </c>
      <c r="V14" s="171">
        <f t="shared" si="4"/>
        <v>0</v>
      </c>
      <c r="W14" s="224">
        <f t="shared" si="5"/>
        <v>0</v>
      </c>
      <c r="X14" s="174">
        <v>0.66680839999999997</v>
      </c>
      <c r="Y14" s="175">
        <f>X14*(G14/F14)</f>
        <v>0.64902961741216558</v>
      </c>
      <c r="Z14" s="171">
        <f>X14*G14</f>
        <v>1.1373432105004928</v>
      </c>
      <c r="AA14" s="171">
        <f t="shared" si="6"/>
        <v>1.2637146783338808</v>
      </c>
      <c r="AB14" s="224">
        <f t="shared" si="7"/>
        <v>14.626327295531029</v>
      </c>
      <c r="AC14" s="174">
        <v>0.65465649999999997</v>
      </c>
      <c r="AD14" s="175">
        <f>AC14*(G14/F14)</f>
        <v>0.6372017175119381</v>
      </c>
      <c r="AE14" s="171">
        <f>AC14*G14</f>
        <v>1.1166162956030785</v>
      </c>
      <c r="AF14" s="171">
        <f t="shared" si="8"/>
        <v>1.2406847728923094</v>
      </c>
      <c r="AG14" s="224">
        <f t="shared" si="9"/>
        <v>14.359777464031358</v>
      </c>
    </row>
    <row r="15" spans="1:41" s="3" customFormat="1" outlineLevel="1" collapsed="1" x14ac:dyDescent="0.25">
      <c r="A15" s="380" t="s">
        <v>18</v>
      </c>
      <c r="B15" s="177" t="s">
        <v>19</v>
      </c>
      <c r="C15" s="178">
        <v>349.22260437519952</v>
      </c>
      <c r="D15" s="179">
        <v>709687.5</v>
      </c>
      <c r="E15" s="180">
        <v>2</v>
      </c>
      <c r="F15" s="181">
        <v>1.7578307082544034</v>
      </c>
      <c r="G15" s="182">
        <v>1.711108002979141</v>
      </c>
      <c r="H15" s="187">
        <f>AVERAGE(H11:H14)</f>
        <v>0.3607230666666667</v>
      </c>
      <c r="I15" s="181">
        <f t="shared" ref="I15:AG15" si="10">AVERAGE(I11:I14)</f>
        <v>0.63366232928083788</v>
      </c>
      <c r="J15" s="183">
        <f t="shared" si="10"/>
        <v>0.91014709831818563</v>
      </c>
      <c r="K15" s="187">
        <f t="shared" si="10"/>
        <v>0.1320161775</v>
      </c>
      <c r="L15" s="181">
        <f t="shared" si="10"/>
        <v>0.12844651840161933</v>
      </c>
      <c r="M15" s="181">
        <f>AVERAGE(M11:M14)</f>
        <v>0.22205248481518935</v>
      </c>
      <c r="N15" s="183">
        <f t="shared" si="10"/>
        <v>0.30738815034994127</v>
      </c>
      <c r="O15" s="187">
        <f t="shared" si="10"/>
        <v>0.23227654826504734</v>
      </c>
      <c r="P15" s="182">
        <f t="shared" si="10"/>
        <v>0.41160984446564852</v>
      </c>
      <c r="Q15" s="182">
        <f t="shared" si="10"/>
        <v>0.60275894796824447</v>
      </c>
      <c r="R15" s="192">
        <f t="shared" si="10"/>
        <v>6.9763767125954228</v>
      </c>
      <c r="S15" s="187">
        <f t="shared" si="10"/>
        <v>0.19482522499999999</v>
      </c>
      <c r="T15" s="181">
        <f t="shared" si="10"/>
        <v>0.18957631282069354</v>
      </c>
      <c r="U15" s="181">
        <f>AVERAGE(U11:U14)</f>
        <v>0.32888993634079655</v>
      </c>
      <c r="V15" s="181">
        <f t="shared" si="10"/>
        <v>0.51250065709216985</v>
      </c>
      <c r="W15" s="184">
        <f t="shared" si="10"/>
        <v>5.9317205681964094</v>
      </c>
      <c r="X15" s="187">
        <f t="shared" si="10"/>
        <v>0.47443709999999994</v>
      </c>
      <c r="Y15" s="181">
        <f t="shared" si="10"/>
        <v>0.46188169444665839</v>
      </c>
      <c r="Z15" s="181">
        <f t="shared" si="10"/>
        <v>0.81595223764074287</v>
      </c>
      <c r="AA15" s="181">
        <f t="shared" si="10"/>
        <v>1.1341306552232715</v>
      </c>
      <c r="AB15" s="184">
        <f t="shared" si="10"/>
        <v>13.126512213232308</v>
      </c>
      <c r="AC15" s="187">
        <f t="shared" si="10"/>
        <v>0.47379963749999998</v>
      </c>
      <c r="AD15" s="181">
        <f t="shared" si="10"/>
        <v>0.46123781194089797</v>
      </c>
      <c r="AE15" s="181">
        <f t="shared" si="10"/>
        <v>0.81329896488816644</v>
      </c>
      <c r="AF15" s="181">
        <f t="shared" si="10"/>
        <v>1.1337068404465831</v>
      </c>
      <c r="AG15" s="184">
        <f t="shared" si="10"/>
        <v>13.121606949613229</v>
      </c>
    </row>
    <row r="16" spans="1:41" s="3" customFormat="1" outlineLevel="1" x14ac:dyDescent="0.25">
      <c r="A16" s="380"/>
      <c r="B16" s="177" t="s">
        <v>20</v>
      </c>
      <c r="C16" s="178">
        <v>50.4413510019561</v>
      </c>
      <c r="D16" s="179">
        <v>63893.578103880413</v>
      </c>
      <c r="E16" s="180">
        <v>0</v>
      </c>
      <c r="F16" s="181">
        <v>2.5526039758539384E-2</v>
      </c>
      <c r="G16" s="182">
        <v>2.5526039758545185E-2</v>
      </c>
      <c r="H16" s="187">
        <f>STDEV(H11:H14)/SQRT(H17)</f>
        <v>6.4934173449531812E-2</v>
      </c>
      <c r="I16" s="181">
        <f t="shared" ref="I16:AG16" si="11">STDEV(I11:I14)/SQRT(I17)</f>
        <v>0.11437471261051434</v>
      </c>
      <c r="J16" s="183">
        <f t="shared" si="11"/>
        <v>0.18583535705587556</v>
      </c>
      <c r="K16" s="187">
        <f t="shared" si="11"/>
        <v>6.6213162059039835E-2</v>
      </c>
      <c r="L16" s="181">
        <f t="shared" si="11"/>
        <v>6.4402980765101481E-2</v>
      </c>
      <c r="M16" s="181">
        <f t="shared" si="11"/>
        <v>0.11010365642216927</v>
      </c>
      <c r="N16" s="183">
        <f t="shared" si="11"/>
        <v>0.15986973823249076</v>
      </c>
      <c r="O16" s="187">
        <f t="shared" si="11"/>
        <v>0.11005021721948816</v>
      </c>
      <c r="P16" s="181">
        <f t="shared" si="11"/>
        <v>0.19424335134483481</v>
      </c>
      <c r="Q16" s="181">
        <f t="shared" si="11"/>
        <v>0.30490095475311685</v>
      </c>
      <c r="R16" s="183">
        <f t="shared" si="11"/>
        <v>3.5289462355684824</v>
      </c>
      <c r="S16" s="187">
        <f t="shared" si="11"/>
        <v>0.11556715947928559</v>
      </c>
      <c r="T16" s="181">
        <f t="shared" si="11"/>
        <v>0.1124721897697479</v>
      </c>
      <c r="U16" s="181">
        <f t="shared" si="11"/>
        <v>0.19634506415337813</v>
      </c>
      <c r="V16" s="181">
        <f t="shared" si="11"/>
        <v>0.30376712962918989</v>
      </c>
      <c r="W16" s="184">
        <f t="shared" si="11"/>
        <v>3.5158232595971057</v>
      </c>
      <c r="X16" s="187">
        <f t="shared" si="11"/>
        <v>9.304877155856682E-2</v>
      </c>
      <c r="Y16" s="181">
        <f t="shared" si="11"/>
        <v>9.0669902908244462E-2</v>
      </c>
      <c r="Z16" s="181">
        <f t="shared" si="11"/>
        <v>0.16580451383383243</v>
      </c>
      <c r="AA16" s="181">
        <f t="shared" si="11"/>
        <v>0.19025944654587584</v>
      </c>
      <c r="AB16" s="184">
        <f t="shared" si="11"/>
        <v>2.2020769276143026</v>
      </c>
      <c r="AC16" s="187">
        <f t="shared" si="11"/>
        <v>7.3451145960017214E-2</v>
      </c>
      <c r="AD16" s="181">
        <f t="shared" si="11"/>
        <v>7.1566108738004217E-2</v>
      </c>
      <c r="AE16" s="181">
        <f t="shared" si="11"/>
        <v>0.13049962760410688</v>
      </c>
      <c r="AF16" s="181">
        <f t="shared" si="11"/>
        <v>0.12255362735930383</v>
      </c>
      <c r="AG16" s="184">
        <f t="shared" si="11"/>
        <v>1.4184447611030555</v>
      </c>
    </row>
    <row r="17" spans="1:33" s="3" customFormat="1" outlineLevel="1" x14ac:dyDescent="0.25">
      <c r="A17" s="380"/>
      <c r="B17" s="177" t="s">
        <v>21</v>
      </c>
      <c r="C17" s="185">
        <v>4</v>
      </c>
      <c r="D17" s="186">
        <v>4</v>
      </c>
      <c r="E17" s="18">
        <v>4</v>
      </c>
      <c r="F17" s="18">
        <v>4</v>
      </c>
      <c r="G17" s="18">
        <v>4</v>
      </c>
      <c r="H17" s="203">
        <f t="shared" ref="H17:AG17" si="12">COUNT(H11:H14)</f>
        <v>4</v>
      </c>
      <c r="I17" s="193">
        <f t="shared" si="12"/>
        <v>4</v>
      </c>
      <c r="J17" s="211">
        <f t="shared" si="12"/>
        <v>4</v>
      </c>
      <c r="K17" s="203">
        <f t="shared" si="12"/>
        <v>4</v>
      </c>
      <c r="L17" s="193">
        <f t="shared" si="12"/>
        <v>4</v>
      </c>
      <c r="M17" s="193">
        <f t="shared" si="12"/>
        <v>4</v>
      </c>
      <c r="N17" s="211">
        <f t="shared" si="12"/>
        <v>4</v>
      </c>
      <c r="O17" s="203">
        <f t="shared" si="12"/>
        <v>4</v>
      </c>
      <c r="P17" s="193">
        <f t="shared" si="12"/>
        <v>4</v>
      </c>
      <c r="Q17" s="193">
        <f t="shared" si="12"/>
        <v>4</v>
      </c>
      <c r="R17" s="211">
        <f t="shared" si="12"/>
        <v>4</v>
      </c>
      <c r="S17" s="203">
        <f t="shared" si="12"/>
        <v>4</v>
      </c>
      <c r="T17" s="193">
        <f t="shared" si="12"/>
        <v>4</v>
      </c>
      <c r="U17" s="193">
        <f t="shared" si="12"/>
        <v>4</v>
      </c>
      <c r="V17" s="193">
        <f t="shared" si="12"/>
        <v>4</v>
      </c>
      <c r="W17" s="208">
        <f t="shared" si="12"/>
        <v>4</v>
      </c>
      <c r="X17" s="203">
        <f t="shared" si="12"/>
        <v>4</v>
      </c>
      <c r="Y17" s="193">
        <f t="shared" si="12"/>
        <v>4</v>
      </c>
      <c r="Z17" s="193">
        <f t="shared" si="12"/>
        <v>4</v>
      </c>
      <c r="AA17" s="193">
        <f t="shared" si="12"/>
        <v>4</v>
      </c>
      <c r="AB17" s="208">
        <f t="shared" si="12"/>
        <v>4</v>
      </c>
      <c r="AC17" s="203">
        <f t="shared" si="12"/>
        <v>4</v>
      </c>
      <c r="AD17" s="193">
        <f t="shared" si="12"/>
        <v>4</v>
      </c>
      <c r="AE17" s="193">
        <f t="shared" si="12"/>
        <v>4</v>
      </c>
      <c r="AF17" s="193">
        <f t="shared" si="12"/>
        <v>4</v>
      </c>
      <c r="AG17" s="208">
        <f t="shared" si="12"/>
        <v>4</v>
      </c>
    </row>
    <row r="18" spans="1:33" s="3" customFormat="1" ht="14.25" outlineLevel="1" x14ac:dyDescent="0.2">
      <c r="B18" s="177"/>
      <c r="C18" s="168"/>
      <c r="D18" s="169"/>
      <c r="E18" s="170"/>
      <c r="F18" s="171"/>
      <c r="G18" s="172"/>
      <c r="H18" s="176"/>
      <c r="I18" s="175"/>
      <c r="J18" s="173"/>
      <c r="K18" s="176"/>
      <c r="L18" s="175"/>
      <c r="M18" s="175"/>
      <c r="N18" s="188"/>
      <c r="O18" s="174"/>
      <c r="P18" s="171"/>
      <c r="Q18" s="171"/>
      <c r="R18" s="222"/>
      <c r="S18" s="174"/>
      <c r="T18" s="175"/>
      <c r="U18" s="171"/>
      <c r="V18" s="171"/>
      <c r="W18" s="216"/>
      <c r="X18" s="174"/>
      <c r="Y18" s="175"/>
      <c r="Z18" s="171"/>
      <c r="AA18" s="171"/>
      <c r="AB18" s="216"/>
      <c r="AC18" s="174"/>
      <c r="AD18" s="175"/>
      <c r="AE18" s="171"/>
      <c r="AF18" s="217"/>
      <c r="AG18" s="216"/>
    </row>
    <row r="19" spans="1:33" s="3" customFormat="1" ht="14.25" hidden="1" customHeight="1" outlineLevel="2" x14ac:dyDescent="0.2">
      <c r="A19" s="3">
        <v>1</v>
      </c>
      <c r="B19" s="377" t="s">
        <v>22</v>
      </c>
      <c r="C19" s="168">
        <v>362.91195280876298</v>
      </c>
      <c r="D19" s="169">
        <v>653750</v>
      </c>
      <c r="E19" s="170">
        <v>2</v>
      </c>
      <c r="F19" s="171">
        <v>1.7627463108512713</v>
      </c>
      <c r="G19" s="172">
        <v>1.6693009003007473</v>
      </c>
      <c r="H19" s="176">
        <v>0.46930230000000001</v>
      </c>
      <c r="I19" s="175">
        <f>H19*F19</f>
        <v>0.82726089799901659</v>
      </c>
      <c r="J19" s="173">
        <f>(I19/D19)*1000000</f>
        <v>1.2654086393866411</v>
      </c>
      <c r="K19" s="176">
        <v>0.1209491</v>
      </c>
      <c r="L19" s="175">
        <f>K19*(G19/F19)</f>
        <v>0.11453743529496464</v>
      </c>
      <c r="M19" s="175">
        <f>K19*G19</f>
        <v>0.20190044152056513</v>
      </c>
      <c r="N19" s="173">
        <f>(M19/D19)*1000000</f>
        <v>0.30883432737371341</v>
      </c>
      <c r="O19" s="174">
        <f>H19-L19</f>
        <v>0.35476486470503538</v>
      </c>
      <c r="P19" s="171">
        <f>I19-M19</f>
        <v>0.6253604564784514</v>
      </c>
      <c r="Q19" s="171">
        <f>J19-N19</f>
        <v>0.95657431201292764</v>
      </c>
      <c r="R19" s="223">
        <f>Q19/(48*3600)*1000000</f>
        <v>5.5357309722970349</v>
      </c>
      <c r="S19" s="174">
        <v>3.2764000000000001E-2</v>
      </c>
      <c r="T19" s="171">
        <f>S19*(G19/F19)</f>
        <v>3.1027138936992684E-2</v>
      </c>
      <c r="U19" s="171">
        <f>S19*G19</f>
        <v>5.4692974697453683E-2</v>
      </c>
      <c r="V19" s="171">
        <f>(U19/D19)*1000000</f>
        <v>8.3660381946391874E-2</v>
      </c>
      <c r="W19" s="224">
        <f>V19/(48*3600)*1000000</f>
        <v>0.48414572885643448</v>
      </c>
      <c r="X19" s="174">
        <v>1.849661</v>
      </c>
      <c r="Y19" s="175">
        <f>X19*(G19/F19)</f>
        <v>1.7516081318928343</v>
      </c>
      <c r="Z19" s="171">
        <f>X19*G19</f>
        <v>3.0876407725511807</v>
      </c>
      <c r="AA19" s="171">
        <f>(Z19/D19)*1000000</f>
        <v>4.7229686769425321</v>
      </c>
      <c r="AB19" s="224">
        <f>AA19/(48*3600)*1000000</f>
        <v>27.331994658232247</v>
      </c>
      <c r="AC19" s="174">
        <v>1.867048</v>
      </c>
      <c r="AD19" s="175">
        <f>AC19*(G19/F19)</f>
        <v>1.7680734250407251</v>
      </c>
      <c r="AE19" s="171">
        <f>AC19*G19</f>
        <v>3.1166649073047097</v>
      </c>
      <c r="AF19" s="171">
        <f>(AE19/D19)*1000000</f>
        <v>4.7673650589746988</v>
      </c>
      <c r="AG19" s="224">
        <f>AF19/(48*3600)*1000000</f>
        <v>27.588918165362838</v>
      </c>
    </row>
    <row r="20" spans="1:33" s="3" customFormat="1" ht="14.25" hidden="1" customHeight="1" outlineLevel="2" x14ac:dyDescent="0.2">
      <c r="A20" s="3">
        <v>3</v>
      </c>
      <c r="B20" s="378"/>
      <c r="C20" s="168">
        <v>272.10606309984968</v>
      </c>
      <c r="D20" s="169">
        <v>660000</v>
      </c>
      <c r="E20" s="170">
        <v>2</v>
      </c>
      <c r="F20" s="171">
        <v>1.8204099983540991</v>
      </c>
      <c r="G20" s="172">
        <v>1.7269645878035751</v>
      </c>
      <c r="H20" s="176">
        <v>0.55492580000000002</v>
      </c>
      <c r="I20" s="175">
        <f>H20*F20</f>
        <v>1.0101924746646471</v>
      </c>
      <c r="J20" s="173">
        <f t="shared" ref="J20:J22" si="13">(I20/D20)*1000000</f>
        <v>1.5305946585827985</v>
      </c>
      <c r="K20" s="176">
        <v>0.2139645</v>
      </c>
      <c r="L20" s="175">
        <f>K20*(G20/F20)</f>
        <v>0.20298125965094957</v>
      </c>
      <c r="M20" s="175">
        <f>K20*G20</f>
        <v>0.36950911454709806</v>
      </c>
      <c r="N20" s="173">
        <f t="shared" ref="N20:N22" si="14">(M20/D20)*1000000</f>
        <v>0.55986229476833038</v>
      </c>
      <c r="O20" s="174">
        <f t="shared" ref="O20:Q22" si="15">H20-L20</f>
        <v>0.35194454034905043</v>
      </c>
      <c r="P20" s="171">
        <f t="shared" si="15"/>
        <v>0.64068336011754901</v>
      </c>
      <c r="Q20" s="171">
        <f t="shared" si="15"/>
        <v>0.97073236381446815</v>
      </c>
      <c r="R20" s="223">
        <f t="shared" ref="R20:R22" si="16">Q20/(48*3600)*1000000</f>
        <v>5.6176641424448386</v>
      </c>
      <c r="S20" s="176">
        <v>9.1206459999999996E-3</v>
      </c>
      <c r="T20" s="171">
        <f>S20*(G20/F20)</f>
        <v>8.6524643756809867E-3</v>
      </c>
      <c r="U20" s="171">
        <f>S20*G20</f>
        <v>1.5751032659892326E-2</v>
      </c>
      <c r="V20" s="171">
        <f t="shared" ref="V20:V22" si="17">(U20/D20)*1000000</f>
        <v>2.3865200999836855E-2</v>
      </c>
      <c r="W20" s="224">
        <f>V20/(48*3600)*1000000</f>
        <v>0.13810880208238921</v>
      </c>
      <c r="X20" s="174">
        <v>1.5324979999999999</v>
      </c>
      <c r="Y20" s="175">
        <f>X20*(G20/F20)</f>
        <v>1.453831707842006</v>
      </c>
      <c r="Z20" s="171">
        <f>X20*G20</f>
        <v>2.6465697768798031</v>
      </c>
      <c r="AA20" s="171">
        <f t="shared" ref="AA20:AA22" si="18">(Z20/D20)*1000000</f>
        <v>4.0099542073936405</v>
      </c>
      <c r="AB20" s="224">
        <f t="shared" ref="AB20:AB22" si="19">AA20/(48*3600)*1000000</f>
        <v>23.205753515009494</v>
      </c>
      <c r="AC20" s="176">
        <v>2.218343</v>
      </c>
      <c r="AD20" s="175">
        <f>AC20*(G20/F20)</f>
        <v>2.104470865390597</v>
      </c>
      <c r="AE20" s="171">
        <f>AC20*G20</f>
        <v>3.8309998046019462</v>
      </c>
      <c r="AF20" s="171">
        <f t="shared" ref="AF20:AF22" si="20">(AE20/D20)*1000000</f>
        <v>5.8045451584877972</v>
      </c>
      <c r="AG20" s="224">
        <f t="shared" ref="AG20:AG22" si="21">AF20/(48*3600)*1000000</f>
        <v>33.591117815322896</v>
      </c>
    </row>
    <row r="21" spans="1:33" s="3" customFormat="1" ht="14.25" hidden="1" customHeight="1" outlineLevel="2" x14ac:dyDescent="0.2">
      <c r="A21" s="3">
        <v>4</v>
      </c>
      <c r="B21" s="378"/>
      <c r="C21" s="168">
        <v>486.7334008916709</v>
      </c>
      <c r="D21" s="169">
        <v>625000</v>
      </c>
      <c r="E21" s="170">
        <v>2</v>
      </c>
      <c r="F21" s="171">
        <v>1.6957916244427058</v>
      </c>
      <c r="G21" s="172">
        <v>1.6023462138921818</v>
      </c>
      <c r="H21" s="176">
        <f>H20</f>
        <v>0.55492580000000002</v>
      </c>
      <c r="I21" s="175">
        <f>H21*F21</f>
        <v>0.94103852382716813</v>
      </c>
      <c r="J21" s="173">
        <f t="shared" si="13"/>
        <v>1.5056616381234691</v>
      </c>
      <c r="K21" s="176">
        <v>0.29017900000000002</v>
      </c>
      <c r="L21" s="175">
        <f>K21*(G21/F21)</f>
        <v>0.27418888930638713</v>
      </c>
      <c r="M21" s="175">
        <f>K21*G21</f>
        <v>0.46496722200101948</v>
      </c>
      <c r="N21" s="173">
        <f t="shared" si="14"/>
        <v>0.74394755520163114</v>
      </c>
      <c r="O21" s="174">
        <f t="shared" si="15"/>
        <v>0.2807369106936129</v>
      </c>
      <c r="P21" s="171">
        <f t="shared" si="15"/>
        <v>0.47607130182614865</v>
      </c>
      <c r="Q21" s="171">
        <f t="shared" si="15"/>
        <v>0.76171408292183795</v>
      </c>
      <c r="R21" s="223">
        <f t="shared" si="16"/>
        <v>4.4080676095013773</v>
      </c>
      <c r="S21" s="176">
        <v>0</v>
      </c>
      <c r="T21" s="171">
        <f>S21*(G21/F21)</f>
        <v>0</v>
      </c>
      <c r="U21" s="171">
        <f>S21*G21</f>
        <v>0</v>
      </c>
      <c r="V21" s="171">
        <f t="shared" si="17"/>
        <v>0</v>
      </c>
      <c r="W21" s="224">
        <f t="shared" ref="W21:W22" si="22">V21/(48*3600)*1000000</f>
        <v>0</v>
      </c>
      <c r="X21" s="174">
        <v>1.6205769999999999</v>
      </c>
      <c r="Y21" s="175">
        <f>X21*(G21/F21)</f>
        <v>1.5312762386853525</v>
      </c>
      <c r="Z21" s="171">
        <f>X21*G21</f>
        <v>2.5967254202707504</v>
      </c>
      <c r="AA21" s="171">
        <f t="shared" si="18"/>
        <v>4.1547606724332002</v>
      </c>
      <c r="AB21" s="224">
        <f t="shared" si="19"/>
        <v>24.043753891395834</v>
      </c>
      <c r="AC21" s="174">
        <v>2.9605939999999999</v>
      </c>
      <c r="AD21" s="175">
        <f>AC21*(G21/F21)</f>
        <v>2.7974525398018253</v>
      </c>
      <c r="AE21" s="171">
        <f>AC21*G21</f>
        <v>4.7438965867719096</v>
      </c>
      <c r="AF21" s="171">
        <f t="shared" si="20"/>
        <v>7.5902345388350554</v>
      </c>
      <c r="AG21" s="224">
        <f t="shared" si="21"/>
        <v>43.924968396036199</v>
      </c>
    </row>
    <row r="22" spans="1:33" s="3" customFormat="1" ht="14.25" hidden="1" customHeight="1" outlineLevel="2" x14ac:dyDescent="0.2">
      <c r="A22" s="3">
        <v>7</v>
      </c>
      <c r="B22" s="379"/>
      <c r="C22" s="168">
        <v>275.1390007005146</v>
      </c>
      <c r="D22" s="169">
        <v>900000</v>
      </c>
      <c r="E22" s="170">
        <v>2</v>
      </c>
      <c r="F22" s="171">
        <v>1.7523748993695369</v>
      </c>
      <c r="G22" s="172">
        <v>1.6589294888190129</v>
      </c>
      <c r="H22" s="176">
        <f>H20</f>
        <v>0.55492580000000002</v>
      </c>
      <c r="I22" s="175">
        <f>H22*F22</f>
        <v>0.97243804293255987</v>
      </c>
      <c r="J22" s="173">
        <f t="shared" si="13"/>
        <v>1.0804867143695109</v>
      </c>
      <c r="K22" s="176">
        <v>0.22281799999999999</v>
      </c>
      <c r="L22" s="175">
        <f>K22*(G22/F22)</f>
        <v>0.21093622772881665</v>
      </c>
      <c r="M22" s="175">
        <f>K22*G22</f>
        <v>0.36963935083967481</v>
      </c>
      <c r="N22" s="173">
        <f t="shared" si="14"/>
        <v>0.41071038982186092</v>
      </c>
      <c r="O22" s="174">
        <f>H22-L22</f>
        <v>0.34398957227118337</v>
      </c>
      <c r="P22" s="171">
        <f t="shared" si="15"/>
        <v>0.60279869209288506</v>
      </c>
      <c r="Q22" s="171">
        <f t="shared" si="15"/>
        <v>0.66977632454765001</v>
      </c>
      <c r="R22" s="223">
        <f t="shared" si="16"/>
        <v>3.8760203966877897</v>
      </c>
      <c r="S22" s="174">
        <v>0</v>
      </c>
      <c r="T22" s="171">
        <f>S22*(G22/F22)</f>
        <v>0</v>
      </c>
      <c r="U22" s="171">
        <f>S22*G22</f>
        <v>0</v>
      </c>
      <c r="V22" s="171">
        <f t="shared" si="17"/>
        <v>0</v>
      </c>
      <c r="W22" s="224">
        <f t="shared" si="22"/>
        <v>0</v>
      </c>
      <c r="X22" s="174">
        <v>1.8153010000000001</v>
      </c>
      <c r="Y22" s="175">
        <f>X22*(G22/F22)</f>
        <v>1.7185000544495894</v>
      </c>
      <c r="Z22" s="171">
        <f>X22*G22</f>
        <v>3.0114563599826432</v>
      </c>
      <c r="AA22" s="171">
        <f t="shared" si="18"/>
        <v>3.346062622202937</v>
      </c>
      <c r="AB22" s="224">
        <f t="shared" si="19"/>
        <v>19.363788322933662</v>
      </c>
      <c r="AC22" s="174">
        <v>2.6830539999999998</v>
      </c>
      <c r="AD22" s="175">
        <f>AC22*(G22/F22)</f>
        <v>2.5399801162954176</v>
      </c>
      <c r="AE22" s="171">
        <f>AC22*G22</f>
        <v>4.450997400693808</v>
      </c>
      <c r="AF22" s="171">
        <f t="shared" si="20"/>
        <v>4.9455526674375649</v>
      </c>
      <c r="AG22" s="224">
        <f t="shared" si="21"/>
        <v>28.6200964550785</v>
      </c>
    </row>
    <row r="23" spans="1:33" s="3" customFormat="1" outlineLevel="1" collapsed="1" x14ac:dyDescent="0.25">
      <c r="A23" s="380" t="s">
        <v>22</v>
      </c>
      <c r="B23" s="177" t="s">
        <v>19</v>
      </c>
      <c r="C23" s="178">
        <v>349.22260437519952</v>
      </c>
      <c r="D23" s="179">
        <v>709687.5</v>
      </c>
      <c r="E23" s="180">
        <v>2</v>
      </c>
      <c r="F23" s="181">
        <v>1.7578307082544034</v>
      </c>
      <c r="G23" s="182">
        <v>1.6643852977038791</v>
      </c>
      <c r="H23" s="187">
        <f t="shared" ref="H23:AG23" si="23">AVERAGE(H19:H22)</f>
        <v>0.53351992500000001</v>
      </c>
      <c r="I23" s="181">
        <f t="shared" si="23"/>
        <v>0.93773248485584793</v>
      </c>
      <c r="J23" s="183">
        <f t="shared" si="23"/>
        <v>1.3455379126156048</v>
      </c>
      <c r="K23" s="187">
        <f t="shared" si="23"/>
        <v>0.21197765000000002</v>
      </c>
      <c r="L23" s="181">
        <f t="shared" si="23"/>
        <v>0.20066095299527953</v>
      </c>
      <c r="M23" s="181">
        <f t="shared" si="23"/>
        <v>0.35150403222708937</v>
      </c>
      <c r="N23" s="183">
        <f t="shared" si="23"/>
        <v>0.50583864179138394</v>
      </c>
      <c r="O23" s="187">
        <f t="shared" si="23"/>
        <v>0.33285897200472053</v>
      </c>
      <c r="P23" s="181">
        <f t="shared" si="23"/>
        <v>0.58622845262875856</v>
      </c>
      <c r="Q23" s="181">
        <f t="shared" si="23"/>
        <v>0.83969927082422102</v>
      </c>
      <c r="R23" s="183">
        <f t="shared" si="23"/>
        <v>4.8593707802327595</v>
      </c>
      <c r="S23" s="187">
        <f t="shared" si="23"/>
        <v>1.0471161499999999E-2</v>
      </c>
      <c r="T23" s="181">
        <f t="shared" si="23"/>
        <v>9.9199008281684181E-3</v>
      </c>
      <c r="U23" s="181">
        <f t="shared" si="23"/>
        <v>1.7611001839336504E-2</v>
      </c>
      <c r="V23" s="181">
        <f t="shared" si="23"/>
        <v>2.6881395736557182E-2</v>
      </c>
      <c r="W23" s="184">
        <f t="shared" si="23"/>
        <v>0.15556363273470591</v>
      </c>
      <c r="X23" s="187">
        <f t="shared" si="23"/>
        <v>1.7045092499999999</v>
      </c>
      <c r="Y23" s="181">
        <f t="shared" si="23"/>
        <v>1.6138040332174455</v>
      </c>
      <c r="Z23" s="181">
        <f t="shared" si="23"/>
        <v>2.8355980824210945</v>
      </c>
      <c r="AA23" s="181">
        <f t="shared" si="23"/>
        <v>4.0584365447430777</v>
      </c>
      <c r="AB23" s="184">
        <f t="shared" si="23"/>
        <v>23.486322596892808</v>
      </c>
      <c r="AC23" s="187">
        <f t="shared" si="23"/>
        <v>2.4322597500000001</v>
      </c>
      <c r="AD23" s="181">
        <f t="shared" si="23"/>
        <v>2.3024942366321413</v>
      </c>
      <c r="AE23" s="181">
        <f t="shared" si="23"/>
        <v>4.0356396748430932</v>
      </c>
      <c r="AF23" s="181">
        <f t="shared" si="23"/>
        <v>5.7769243559337786</v>
      </c>
      <c r="AG23" s="184">
        <f t="shared" si="23"/>
        <v>33.431275207950108</v>
      </c>
    </row>
    <row r="24" spans="1:33" s="3" customFormat="1" outlineLevel="1" x14ac:dyDescent="0.25">
      <c r="A24" s="380"/>
      <c r="B24" s="177" t="s">
        <v>20</v>
      </c>
      <c r="C24" s="178">
        <v>50.4413510019561</v>
      </c>
      <c r="D24" s="179">
        <v>63893.578103880413</v>
      </c>
      <c r="E24" s="180">
        <v>0</v>
      </c>
      <c r="F24" s="181">
        <v>2.5526039758539384E-2</v>
      </c>
      <c r="G24" s="182">
        <v>2.5526039758545185E-2</v>
      </c>
      <c r="H24" s="187">
        <f t="shared" ref="H24:AG24" si="24">STDEV(H19:H22)/SQRT(H25)</f>
        <v>2.1405875000000005E-2</v>
      </c>
      <c r="I24" s="181">
        <f t="shared" si="24"/>
        <v>3.9443870754163252E-2</v>
      </c>
      <c r="J24" s="183">
        <f t="shared" si="24"/>
        <v>0.10667647538952282</v>
      </c>
      <c r="K24" s="187">
        <f t="shared" si="24"/>
        <v>3.4788777905585655E-2</v>
      </c>
      <c r="L24" s="181">
        <f t="shared" si="24"/>
        <v>3.2831111785764935E-2</v>
      </c>
      <c r="M24" s="181">
        <f t="shared" si="24"/>
        <v>5.4702378495279959E-2</v>
      </c>
      <c r="N24" s="183">
        <f t="shared" si="24"/>
        <v>9.4637243350744249E-2</v>
      </c>
      <c r="O24" s="187">
        <f t="shared" si="24"/>
        <v>1.7523143248369285E-2</v>
      </c>
      <c r="P24" s="181">
        <f t="shared" si="24"/>
        <v>3.7534230359047745E-2</v>
      </c>
      <c r="Q24" s="181">
        <f t="shared" si="24"/>
        <v>7.4041060632447225E-2</v>
      </c>
      <c r="R24" s="183">
        <f t="shared" si="24"/>
        <v>0.42847836014148061</v>
      </c>
      <c r="S24" s="187">
        <f t="shared" si="24"/>
        <v>7.7356587029428587E-3</v>
      </c>
      <c r="T24" s="181">
        <f t="shared" si="24"/>
        <v>7.3253598354454585E-3</v>
      </c>
      <c r="U24" s="181">
        <f t="shared" si="24"/>
        <v>1.2906157987464901E-2</v>
      </c>
      <c r="V24" s="181">
        <f t="shared" si="24"/>
        <v>1.9744555323762056E-2</v>
      </c>
      <c r="W24" s="184">
        <f t="shared" si="24"/>
        <v>0.11426247293843785</v>
      </c>
      <c r="X24" s="187">
        <f t="shared" si="24"/>
        <v>7.6363350236850133E-2</v>
      </c>
      <c r="Y24" s="181">
        <f t="shared" si="24"/>
        <v>7.2083983559649983E-2</v>
      </c>
      <c r="Z24" s="181">
        <f t="shared" si="24"/>
        <v>0.12491447089026209</v>
      </c>
      <c r="AA24" s="181">
        <f t="shared" si="24"/>
        <v>0.28294705553791133</v>
      </c>
      <c r="AB24" s="184">
        <f t="shared" si="24"/>
        <v>1.6374250899184852</v>
      </c>
      <c r="AC24" s="187">
        <f t="shared" si="24"/>
        <v>0.24277210400990443</v>
      </c>
      <c r="AD24" s="181">
        <f t="shared" si="24"/>
        <v>0.22843710373170381</v>
      </c>
      <c r="AE24" s="181">
        <f t="shared" si="24"/>
        <v>0.36061775626270481</v>
      </c>
      <c r="AF24" s="181">
        <f t="shared" si="24"/>
        <v>0.64544852535896813</v>
      </c>
      <c r="AG24" s="184">
        <f t="shared" si="24"/>
        <v>3.7352345217532723</v>
      </c>
    </row>
    <row r="25" spans="1:33" s="3" customFormat="1" outlineLevel="1" x14ac:dyDescent="0.25">
      <c r="A25" s="380"/>
      <c r="B25" s="177" t="s">
        <v>21</v>
      </c>
      <c r="C25" s="185">
        <v>4</v>
      </c>
      <c r="D25" s="186">
        <v>4</v>
      </c>
      <c r="E25" s="18">
        <v>4</v>
      </c>
      <c r="F25" s="18">
        <v>4</v>
      </c>
      <c r="G25" s="18">
        <v>4</v>
      </c>
      <c r="H25" s="203">
        <f t="shared" ref="H25:AG25" si="25">COUNT(H19:H22)</f>
        <v>4</v>
      </c>
      <c r="I25" s="193">
        <f t="shared" si="25"/>
        <v>4</v>
      </c>
      <c r="J25" s="211">
        <f t="shared" si="25"/>
        <v>4</v>
      </c>
      <c r="K25" s="203">
        <f t="shared" si="25"/>
        <v>4</v>
      </c>
      <c r="L25" s="193">
        <f t="shared" si="25"/>
        <v>4</v>
      </c>
      <c r="M25" s="193">
        <f t="shared" si="25"/>
        <v>4</v>
      </c>
      <c r="N25" s="211">
        <f t="shared" si="25"/>
        <v>4</v>
      </c>
      <c r="O25" s="203">
        <f t="shared" si="25"/>
        <v>4</v>
      </c>
      <c r="P25" s="193">
        <f t="shared" si="25"/>
        <v>4</v>
      </c>
      <c r="Q25" s="193">
        <f t="shared" si="25"/>
        <v>4</v>
      </c>
      <c r="R25" s="211">
        <f t="shared" si="25"/>
        <v>4</v>
      </c>
      <c r="S25" s="203">
        <f t="shared" si="25"/>
        <v>4</v>
      </c>
      <c r="T25" s="193">
        <f t="shared" si="25"/>
        <v>4</v>
      </c>
      <c r="U25" s="193">
        <f t="shared" si="25"/>
        <v>4</v>
      </c>
      <c r="V25" s="193">
        <f t="shared" si="25"/>
        <v>4</v>
      </c>
      <c r="W25" s="208">
        <f t="shared" si="25"/>
        <v>4</v>
      </c>
      <c r="X25" s="203">
        <f t="shared" si="25"/>
        <v>4</v>
      </c>
      <c r="Y25" s="193">
        <f t="shared" si="25"/>
        <v>4</v>
      </c>
      <c r="Z25" s="193">
        <f t="shared" si="25"/>
        <v>4</v>
      </c>
      <c r="AA25" s="193">
        <f t="shared" si="25"/>
        <v>4</v>
      </c>
      <c r="AB25" s="208">
        <f t="shared" si="25"/>
        <v>4</v>
      </c>
      <c r="AC25" s="203">
        <f t="shared" si="25"/>
        <v>4</v>
      </c>
      <c r="AD25" s="193">
        <f t="shared" si="25"/>
        <v>4</v>
      </c>
      <c r="AE25" s="193">
        <f t="shared" si="25"/>
        <v>4</v>
      </c>
      <c r="AF25" s="193">
        <f t="shared" si="25"/>
        <v>4</v>
      </c>
      <c r="AG25" s="208">
        <f t="shared" si="25"/>
        <v>4</v>
      </c>
    </row>
    <row r="26" spans="1:33" s="3" customFormat="1" ht="14.25" outlineLevel="1" x14ac:dyDescent="0.2">
      <c r="B26" s="177"/>
      <c r="C26" s="168"/>
      <c r="D26" s="169"/>
      <c r="E26" s="170"/>
      <c r="F26" s="171"/>
      <c r="G26" s="172"/>
      <c r="H26" s="176"/>
      <c r="I26" s="175"/>
      <c r="J26" s="173"/>
      <c r="K26" s="176"/>
      <c r="L26" s="175"/>
      <c r="M26" s="175"/>
      <c r="N26" s="188"/>
      <c r="O26" s="174"/>
      <c r="P26" s="171"/>
      <c r="Q26" s="171"/>
      <c r="R26" s="222"/>
      <c r="S26" s="174"/>
      <c r="T26" s="171"/>
      <c r="U26" s="171"/>
      <c r="V26" s="171"/>
      <c r="W26" s="216"/>
      <c r="X26" s="174"/>
      <c r="Y26" s="175"/>
      <c r="Z26" s="171"/>
      <c r="AA26" s="171"/>
      <c r="AB26" s="216"/>
      <c r="AC26" s="174"/>
      <c r="AD26" s="175"/>
      <c r="AE26" s="171"/>
      <c r="AF26" s="217"/>
      <c r="AG26" s="216"/>
    </row>
    <row r="27" spans="1:33" s="3" customFormat="1" ht="14.25" hidden="1" customHeight="1" outlineLevel="2" x14ac:dyDescent="0.2">
      <c r="A27" s="3">
        <v>1</v>
      </c>
      <c r="B27" s="377" t="s">
        <v>23</v>
      </c>
      <c r="C27" s="168">
        <v>362.91195280876298</v>
      </c>
      <c r="D27" s="169">
        <v>653750</v>
      </c>
      <c r="E27" s="170">
        <v>2</v>
      </c>
      <c r="F27" s="171">
        <v>1.7627463108512713</v>
      </c>
      <c r="G27" s="172">
        <v>1.74775186920398</v>
      </c>
      <c r="H27" s="176">
        <v>7.3667179999999997</v>
      </c>
      <c r="I27" s="175">
        <f>H27*F27</f>
        <v>12.985654977581655</v>
      </c>
      <c r="J27" s="173">
        <f>(I27/D27)*1000000</f>
        <v>19.863334573738669</v>
      </c>
      <c r="K27" s="176">
        <v>5.6484889999999996</v>
      </c>
      <c r="L27" s="175">
        <f>K27*(G27/F27)</f>
        <v>5.6004412814006255</v>
      </c>
      <c r="M27" s="175">
        <f>K27*G27</f>
        <v>9.8721572079281188</v>
      </c>
      <c r="N27" s="173">
        <f>(M27/D27)*1000000</f>
        <v>15.100814084784885</v>
      </c>
      <c r="O27" s="174">
        <f>H27-L27</f>
        <v>1.7662767185993742</v>
      </c>
      <c r="P27" s="171">
        <f>I27-M27</f>
        <v>3.1134977696535362</v>
      </c>
      <c r="Q27" s="171">
        <f>J27-N27</f>
        <v>4.7625204889537844</v>
      </c>
      <c r="R27" s="223">
        <f>Q27/(24*3600)*1000000</f>
        <v>55.12176491844658</v>
      </c>
      <c r="S27" s="174">
        <v>1.2350829999999999</v>
      </c>
      <c r="T27" s="171">
        <f>S27*(G27/F27)</f>
        <v>1.2245770185895961</v>
      </c>
      <c r="U27" s="171">
        <f>S27*G27</f>
        <v>2.1586186218720589</v>
      </c>
      <c r="V27" s="171">
        <f>(U27/D27)*1000000</f>
        <v>3.3019022896704535</v>
      </c>
      <c r="W27" s="224">
        <f>V27/(24*3600)*1000000</f>
        <v>38.216461686000621</v>
      </c>
      <c r="X27" s="174">
        <v>0.53837590000000002</v>
      </c>
      <c r="Y27" s="175">
        <f>X27*(G27/F27)</f>
        <v>0.53379631531038041</v>
      </c>
      <c r="Z27" s="171">
        <f>X27*G27</f>
        <v>0.94094748555937502</v>
      </c>
      <c r="AA27" s="171">
        <f>(Z27/D27)*1000000</f>
        <v>1.4393078172992351</v>
      </c>
      <c r="AB27" s="224">
        <f>AA27/(24*3600)*1000000</f>
        <v>16.658655292815222</v>
      </c>
      <c r="AC27" s="174">
        <v>7.1717000000000003E-2</v>
      </c>
      <c r="AD27" s="175">
        <f>AC27*(G27/F27)</f>
        <v>7.1106953979764978E-2</v>
      </c>
      <c r="AE27" s="171">
        <f>AC27*G27</f>
        <v>0.12534352080370184</v>
      </c>
      <c r="AF27" s="171">
        <f>(AE27/D27)*1000000</f>
        <v>0.19173005094256496</v>
      </c>
      <c r="AG27" s="224">
        <f>AF27/(24*3600)*1000000</f>
        <v>2.2190978118352427</v>
      </c>
    </row>
    <row r="28" spans="1:33" s="3" customFormat="1" ht="14.25" hidden="1" customHeight="1" outlineLevel="2" x14ac:dyDescent="0.2">
      <c r="A28" s="3">
        <v>3</v>
      </c>
      <c r="B28" s="378"/>
      <c r="C28" s="168">
        <v>272.10606309984968</v>
      </c>
      <c r="D28" s="169">
        <v>660000</v>
      </c>
      <c r="E28" s="170">
        <v>2</v>
      </c>
      <c r="F28" s="171">
        <v>1.8204099983540991</v>
      </c>
      <c r="G28" s="172">
        <v>1.8054155567068078</v>
      </c>
      <c r="H28" s="176">
        <v>6.694394</v>
      </c>
      <c r="I28" s="175">
        <f>H28*F28</f>
        <v>12.186541770521691</v>
      </c>
      <c r="J28" s="173">
        <f t="shared" ref="J28:J30" si="26">(I28/D28)*1000000</f>
        <v>18.464457228063168</v>
      </c>
      <c r="K28" s="176">
        <v>5.464232</v>
      </c>
      <c r="L28" s="175">
        <f>K28*(G28/F28)</f>
        <v>5.4192239479977911</v>
      </c>
      <c r="M28" s="175">
        <f>K28*G28</f>
        <v>9.8652094582551531</v>
      </c>
      <c r="N28" s="173">
        <f t="shared" ref="N28:N30" si="27">(M28/D28)*1000000</f>
        <v>14.947287057962354</v>
      </c>
      <c r="O28" s="174">
        <f t="shared" ref="O28:Q30" si="28">H28-L28</f>
        <v>1.2751700520022089</v>
      </c>
      <c r="P28" s="171">
        <f t="shared" si="28"/>
        <v>2.3213323122665379</v>
      </c>
      <c r="Q28" s="171">
        <f t="shared" si="28"/>
        <v>3.5171701701008136</v>
      </c>
      <c r="R28" s="223">
        <f t="shared" ref="R28:R30" si="29">Q28/(24*3600)*1000000</f>
        <v>40.707988079870532</v>
      </c>
      <c r="S28" s="174">
        <v>1.009636</v>
      </c>
      <c r="T28" s="171">
        <f>S28*(G28/F28)</f>
        <v>1.0013197810709167</v>
      </c>
      <c r="U28" s="171">
        <f>S28*G28</f>
        <v>1.8228125410112346</v>
      </c>
      <c r="V28" s="171">
        <f t="shared" ref="V28:V30" si="30">(U28/D28)*1000000</f>
        <v>2.7618371833503557</v>
      </c>
      <c r="W28" s="224">
        <f>V28/(24*3600)*1000000</f>
        <v>31.965708140629118</v>
      </c>
      <c r="X28" s="174">
        <v>0.77443340000000005</v>
      </c>
      <c r="Y28" s="175">
        <f>X28*(G28/F28)</f>
        <v>0.76805450929048269</v>
      </c>
      <c r="Z28" s="171">
        <f>X28*G28</f>
        <v>1.3981741079933461</v>
      </c>
      <c r="AA28" s="171">
        <f t="shared" ref="AA28:AA30" si="31">(Z28/D28)*1000000</f>
        <v>2.1184456181717364</v>
      </c>
      <c r="AB28" s="224">
        <f t="shared" ref="AB28:AB30" si="32">AA28/(24*3600)*1000000</f>
        <v>24.519046506617322</v>
      </c>
      <c r="AC28" s="174">
        <v>6.4784800000000003E-2</v>
      </c>
      <c r="AD28" s="175">
        <f>AC28*(G28/F28)</f>
        <v>6.4251177407227092E-2</v>
      </c>
      <c r="AE28" s="171">
        <f>AC28*G28</f>
        <v>0.11696348575813921</v>
      </c>
      <c r="AF28" s="171">
        <f t="shared" ref="AF28:AF30" si="33">(AE28/D28)*1000000</f>
        <v>0.17721740266384731</v>
      </c>
      <c r="AG28" s="224">
        <f t="shared" ref="AG28:AG30" si="34">AF28/(24*3600)*1000000</f>
        <v>2.0511273456463806</v>
      </c>
    </row>
    <row r="29" spans="1:33" s="3" customFormat="1" ht="14.25" hidden="1" customHeight="1" outlineLevel="2" x14ac:dyDescent="0.2">
      <c r="A29" s="3">
        <v>4</v>
      </c>
      <c r="B29" s="378"/>
      <c r="C29" s="168">
        <v>486.7334008916709</v>
      </c>
      <c r="D29" s="169">
        <v>625000</v>
      </c>
      <c r="E29" s="170">
        <v>2</v>
      </c>
      <c r="F29" s="171">
        <v>1.6957916244427058</v>
      </c>
      <c r="G29" s="172">
        <v>1.6807971827954145</v>
      </c>
      <c r="H29" s="176">
        <v>6.5699059999999996</v>
      </c>
      <c r="I29" s="175">
        <f>H29*F29</f>
        <v>11.141191568175879</v>
      </c>
      <c r="J29" s="173">
        <f>(I29/D29)*1000000</f>
        <v>17.825906509081406</v>
      </c>
      <c r="K29" s="176">
        <v>5.7495050000000001</v>
      </c>
      <c r="L29" s="175">
        <f>K29*(G29/F29)</f>
        <v>5.6986670220428666</v>
      </c>
      <c r="M29" s="175">
        <f>K29*G29</f>
        <v>9.6637518064681487</v>
      </c>
      <c r="N29" s="173">
        <f t="shared" si="27"/>
        <v>15.462002890349037</v>
      </c>
      <c r="O29" s="174">
        <f t="shared" si="28"/>
        <v>0.87123897795713301</v>
      </c>
      <c r="P29" s="171">
        <f t="shared" si="28"/>
        <v>1.4774397617077302</v>
      </c>
      <c r="Q29" s="171">
        <f t="shared" si="28"/>
        <v>2.363903618732369</v>
      </c>
      <c r="R29" s="223">
        <f t="shared" si="29"/>
        <v>27.359995587180194</v>
      </c>
      <c r="S29" s="174">
        <v>1.0130350000000001</v>
      </c>
      <c r="T29" s="171">
        <f>S29*(G29/F29)</f>
        <v>1.0040775939276854</v>
      </c>
      <c r="U29" s="171">
        <f>S29*G29</f>
        <v>1.702706374073153</v>
      </c>
      <c r="V29" s="171">
        <f t="shared" si="30"/>
        <v>2.7243301985170447</v>
      </c>
      <c r="W29" s="224">
        <f t="shared" ref="W29:W30" si="35">V29/(24*3600)*1000000</f>
        <v>31.531599519873204</v>
      </c>
      <c r="X29" s="174">
        <v>0.55205729999999997</v>
      </c>
      <c r="Y29" s="175">
        <f>X29*(G29/F29)</f>
        <v>0.54717592728209219</v>
      </c>
      <c r="Z29" s="171">
        <f>X29*G29</f>
        <v>0.92789635458164288</v>
      </c>
      <c r="AA29" s="171">
        <f t="shared" si="31"/>
        <v>1.4846341673306287</v>
      </c>
      <c r="AB29" s="224">
        <f t="shared" si="32"/>
        <v>17.18326582558598</v>
      </c>
      <c r="AC29" s="174">
        <v>0.12731400000000001</v>
      </c>
      <c r="AD29" s="175">
        <f>AC29*(G29/F29)</f>
        <v>0.12618827068493124</v>
      </c>
      <c r="AE29" s="171">
        <f>AC29*G29</f>
        <v>0.21398901253041541</v>
      </c>
      <c r="AF29" s="171">
        <f t="shared" si="33"/>
        <v>0.34238242004866465</v>
      </c>
      <c r="AG29" s="224">
        <f t="shared" si="34"/>
        <v>3.9627594913039892</v>
      </c>
    </row>
    <row r="30" spans="1:33" s="3" customFormat="1" ht="14.25" hidden="1" customHeight="1" outlineLevel="2" x14ac:dyDescent="0.2">
      <c r="A30" s="3">
        <v>7</v>
      </c>
      <c r="B30" s="379"/>
      <c r="C30" s="168">
        <v>275.1390007005146</v>
      </c>
      <c r="D30" s="169">
        <v>900000</v>
      </c>
      <c r="E30" s="170">
        <v>2</v>
      </c>
      <c r="F30" s="171">
        <v>1.7523748993695369</v>
      </c>
      <c r="G30" s="172">
        <v>1.7373804577222456</v>
      </c>
      <c r="H30" s="176">
        <v>6.8298959999999997</v>
      </c>
      <c r="I30" s="175">
        <f>H30*F30</f>
        <v>11.968538315704402</v>
      </c>
      <c r="J30" s="173">
        <f t="shared" si="26"/>
        <v>13.298375906338224</v>
      </c>
      <c r="K30" s="176">
        <v>5.4401700000000002</v>
      </c>
      <c r="L30" s="175">
        <f>K30*(G30/F30)</f>
        <v>5.3936204222551396</v>
      </c>
      <c r="M30" s="175">
        <f>K30*G30</f>
        <v>9.4516450446868294</v>
      </c>
      <c r="N30" s="173">
        <f t="shared" si="27"/>
        <v>10.50182782742981</v>
      </c>
      <c r="O30" s="174">
        <f>H30-L30</f>
        <v>1.4362755777448601</v>
      </c>
      <c r="P30" s="171">
        <f t="shared" si="28"/>
        <v>2.5168932710175724</v>
      </c>
      <c r="Q30" s="171">
        <f t="shared" si="28"/>
        <v>2.7965480789084136</v>
      </c>
      <c r="R30" s="223">
        <f t="shared" si="29"/>
        <v>32.367454616995531</v>
      </c>
      <c r="S30" s="174">
        <v>0.55982430000000005</v>
      </c>
      <c r="T30" s="171">
        <f>S30*(G30/F30)</f>
        <v>0.55503408484563677</v>
      </c>
      <c r="U30" s="171">
        <f>S30*G30</f>
        <v>0.97262779857803583</v>
      </c>
      <c r="V30" s="171">
        <f t="shared" si="30"/>
        <v>1.0806975539755954</v>
      </c>
      <c r="W30" s="225">
        <f t="shared" si="35"/>
        <v>12.508073541384206</v>
      </c>
      <c r="X30" s="174">
        <v>0.93854720000000003</v>
      </c>
      <c r="Y30" s="175">
        <f>X30*(G30/F30)</f>
        <v>0.93051638922503865</v>
      </c>
      <c r="Z30" s="171">
        <f>X30*G30</f>
        <v>1.630613563929932</v>
      </c>
      <c r="AA30" s="171">
        <f t="shared" si="31"/>
        <v>1.8117928488110355</v>
      </c>
      <c r="AB30" s="224">
        <f t="shared" si="32"/>
        <v>20.969824639016615</v>
      </c>
      <c r="AC30" s="174">
        <v>0.13241375</v>
      </c>
      <c r="AD30" s="175">
        <f>AC30*(G30/F30)</f>
        <v>0.13128073317329908</v>
      </c>
      <c r="AE30" s="171">
        <f>AC30*G30</f>
        <v>0.23005306158371899</v>
      </c>
      <c r="AF30" s="171">
        <f t="shared" si="33"/>
        <v>0.25561451287079889</v>
      </c>
      <c r="AG30" s="224">
        <f t="shared" si="34"/>
        <v>2.9585013063749872</v>
      </c>
    </row>
    <row r="31" spans="1:33" s="3" customFormat="1" outlineLevel="1" collapsed="1" x14ac:dyDescent="0.25">
      <c r="A31" s="380" t="s">
        <v>23</v>
      </c>
      <c r="B31" s="177" t="s">
        <v>19</v>
      </c>
      <c r="C31" s="178">
        <v>349.22260437519952</v>
      </c>
      <c r="D31" s="179">
        <v>709687.5</v>
      </c>
      <c r="E31" s="180">
        <v>2</v>
      </c>
      <c r="F31" s="181">
        <v>1.7578307082544034</v>
      </c>
      <c r="G31" s="182">
        <v>1.742836266607112</v>
      </c>
      <c r="H31" s="187">
        <f t="shared" ref="H31:AG31" si="36">AVERAGE(H27:H30)</f>
        <v>6.8652284999999988</v>
      </c>
      <c r="I31" s="181">
        <f t="shared" si="36"/>
        <v>12.070481657995906</v>
      </c>
      <c r="J31" s="183">
        <f t="shared" si="36"/>
        <v>17.363018554305366</v>
      </c>
      <c r="K31" s="187">
        <f t="shared" si="36"/>
        <v>5.5755990000000004</v>
      </c>
      <c r="L31" s="181">
        <f t="shared" si="36"/>
        <v>5.5279881684241055</v>
      </c>
      <c r="M31" s="181">
        <f t="shared" si="36"/>
        <v>9.7131908793345616</v>
      </c>
      <c r="N31" s="183">
        <f t="shared" si="36"/>
        <v>14.002982965131523</v>
      </c>
      <c r="O31" s="187">
        <f t="shared" si="36"/>
        <v>1.3372403315758941</v>
      </c>
      <c r="P31" s="181">
        <f t="shared" si="36"/>
        <v>2.3572907786613442</v>
      </c>
      <c r="Q31" s="181">
        <f t="shared" si="36"/>
        <v>3.3600355891738451</v>
      </c>
      <c r="R31" s="183">
        <f t="shared" si="36"/>
        <v>38.889300800623204</v>
      </c>
      <c r="S31" s="187">
        <f t="shared" si="36"/>
        <v>0.95439457500000002</v>
      </c>
      <c r="T31" s="181">
        <f t="shared" si="36"/>
        <v>0.94625211960845867</v>
      </c>
      <c r="U31" s="181">
        <f t="shared" si="36"/>
        <v>1.6641913338836205</v>
      </c>
      <c r="V31" s="181">
        <f t="shared" si="36"/>
        <v>2.4671918063783624</v>
      </c>
      <c r="W31" s="184">
        <f t="shared" si="36"/>
        <v>28.555460721971787</v>
      </c>
      <c r="X31" s="187">
        <f t="shared" si="36"/>
        <v>0.70085344999999999</v>
      </c>
      <c r="Y31" s="181">
        <f t="shared" si="36"/>
        <v>0.69488578527699851</v>
      </c>
      <c r="Z31" s="181">
        <f t="shared" si="36"/>
        <v>1.2244078780160739</v>
      </c>
      <c r="AA31" s="181">
        <f t="shared" si="36"/>
        <v>1.7135451129031589</v>
      </c>
      <c r="AB31" s="184">
        <f t="shared" si="36"/>
        <v>19.832698066008781</v>
      </c>
      <c r="AC31" s="187">
        <f t="shared" si="36"/>
        <v>9.905738750000001E-2</v>
      </c>
      <c r="AD31" s="181">
        <f t="shared" si="36"/>
        <v>9.8206783811305598E-2</v>
      </c>
      <c r="AE31" s="181">
        <f t="shared" si="36"/>
        <v>0.17158727016899386</v>
      </c>
      <c r="AF31" s="181">
        <f t="shared" si="36"/>
        <v>0.24173609663146894</v>
      </c>
      <c r="AG31" s="184">
        <f t="shared" si="36"/>
        <v>2.7978714887901499</v>
      </c>
    </row>
    <row r="32" spans="1:33" s="3" customFormat="1" outlineLevel="1" x14ac:dyDescent="0.25">
      <c r="A32" s="380"/>
      <c r="B32" s="177" t="s">
        <v>20</v>
      </c>
      <c r="C32" s="178">
        <v>50.4413510019561</v>
      </c>
      <c r="D32" s="179">
        <v>63893.578103880413</v>
      </c>
      <c r="E32" s="180">
        <v>0</v>
      </c>
      <c r="F32" s="181">
        <v>2.5526039758539384E-2</v>
      </c>
      <c r="G32" s="182">
        <v>2.5526039758539384E-2</v>
      </c>
      <c r="H32" s="187">
        <f t="shared" ref="H32:AG32" si="37">STDEV(H27:H30)/SQRT(H33)</f>
        <v>0.17539002004176291</v>
      </c>
      <c r="I32" s="181">
        <f t="shared" si="37"/>
        <v>0.37914208755605666</v>
      </c>
      <c r="J32" s="183">
        <f t="shared" si="37"/>
        <v>1.4201036483133394</v>
      </c>
      <c r="K32" s="187">
        <f t="shared" si="37"/>
        <v>7.4330271797565725E-2</v>
      </c>
      <c r="L32" s="181">
        <f t="shared" si="37"/>
        <v>7.3180753109495025E-2</v>
      </c>
      <c r="M32" s="181">
        <f t="shared" si="37"/>
        <v>9.9678812321969165E-2</v>
      </c>
      <c r="N32" s="183">
        <f t="shared" si="37"/>
        <v>1.1720270839963947</v>
      </c>
      <c r="O32" s="187">
        <f t="shared" si="37"/>
        <v>0.18594133988859268</v>
      </c>
      <c r="P32" s="181">
        <f t="shared" si="37"/>
        <v>0.33822487491455056</v>
      </c>
      <c r="Q32" s="181">
        <f t="shared" si="37"/>
        <v>0.52451980002304655</v>
      </c>
      <c r="R32" s="183">
        <f t="shared" si="37"/>
        <v>6.0708310187852677</v>
      </c>
      <c r="S32" s="187">
        <f t="shared" si="37"/>
        <v>0.14170450719800914</v>
      </c>
      <c r="T32" s="181">
        <f t="shared" si="37"/>
        <v>0.14050282705807396</v>
      </c>
      <c r="U32" s="181">
        <f t="shared" si="37"/>
        <v>0.24989373777390927</v>
      </c>
      <c r="V32" s="181">
        <f t="shared" si="37"/>
        <v>0.48062840408384933</v>
      </c>
      <c r="W32" s="184">
        <f t="shared" si="37"/>
        <v>5.5628287509704828</v>
      </c>
      <c r="X32" s="187">
        <f t="shared" si="37"/>
        <v>9.5939032871528246E-2</v>
      </c>
      <c r="Y32" s="181">
        <f t="shared" si="37"/>
        <v>9.5150522495360296E-2</v>
      </c>
      <c r="Z32" s="181">
        <f t="shared" si="37"/>
        <v>0.1740370266088932</v>
      </c>
      <c r="AA32" s="181">
        <f t="shared" si="37"/>
        <v>0.15843067676453862</v>
      </c>
      <c r="AB32" s="184">
        <f t="shared" si="37"/>
        <v>1.8336883884784723</v>
      </c>
      <c r="AC32" s="187">
        <f t="shared" si="37"/>
        <v>1.7872674934570433E-2</v>
      </c>
      <c r="AD32" s="181">
        <f t="shared" si="37"/>
        <v>1.7711186947862806E-2</v>
      </c>
      <c r="AE32" s="181">
        <f t="shared" si="37"/>
        <v>2.935188622524677E-2</v>
      </c>
      <c r="AF32" s="181">
        <f t="shared" si="37"/>
        <v>3.7622643150368042E-2</v>
      </c>
      <c r="AG32" s="184">
        <f t="shared" si="37"/>
        <v>0.43544725868481532</v>
      </c>
    </row>
    <row r="33" spans="1:33" s="3" customFormat="1" outlineLevel="1" x14ac:dyDescent="0.25">
      <c r="A33" s="380"/>
      <c r="B33" s="177" t="s">
        <v>21</v>
      </c>
      <c r="C33" s="185">
        <v>4</v>
      </c>
      <c r="D33" s="186">
        <v>4</v>
      </c>
      <c r="E33" s="18">
        <v>4</v>
      </c>
      <c r="F33" s="18">
        <v>4</v>
      </c>
      <c r="G33" s="18">
        <v>4</v>
      </c>
      <c r="H33" s="203">
        <f t="shared" ref="H33:AG33" si="38">COUNT(H27:H30)</f>
        <v>4</v>
      </c>
      <c r="I33" s="193">
        <f t="shared" si="38"/>
        <v>4</v>
      </c>
      <c r="J33" s="211">
        <f t="shared" si="38"/>
        <v>4</v>
      </c>
      <c r="K33" s="203">
        <f t="shared" si="38"/>
        <v>4</v>
      </c>
      <c r="L33" s="193">
        <f t="shared" si="38"/>
        <v>4</v>
      </c>
      <c r="M33" s="193">
        <f t="shared" si="38"/>
        <v>4</v>
      </c>
      <c r="N33" s="211">
        <f t="shared" si="38"/>
        <v>4</v>
      </c>
      <c r="O33" s="203">
        <f t="shared" si="38"/>
        <v>4</v>
      </c>
      <c r="P33" s="193">
        <f t="shared" si="38"/>
        <v>4</v>
      </c>
      <c r="Q33" s="193">
        <f t="shared" si="38"/>
        <v>4</v>
      </c>
      <c r="R33" s="211">
        <f t="shared" si="38"/>
        <v>4</v>
      </c>
      <c r="S33" s="203">
        <f t="shared" si="38"/>
        <v>4</v>
      </c>
      <c r="T33" s="193">
        <f t="shared" si="38"/>
        <v>4</v>
      </c>
      <c r="U33" s="193">
        <f t="shared" si="38"/>
        <v>4</v>
      </c>
      <c r="V33" s="193">
        <f t="shared" si="38"/>
        <v>4</v>
      </c>
      <c r="W33" s="208">
        <f t="shared" si="38"/>
        <v>4</v>
      </c>
      <c r="X33" s="203">
        <f t="shared" si="38"/>
        <v>4</v>
      </c>
      <c r="Y33" s="193">
        <f t="shared" si="38"/>
        <v>4</v>
      </c>
      <c r="Z33" s="193">
        <f t="shared" si="38"/>
        <v>4</v>
      </c>
      <c r="AA33" s="193">
        <f t="shared" si="38"/>
        <v>4</v>
      </c>
      <c r="AB33" s="208">
        <f t="shared" si="38"/>
        <v>4</v>
      </c>
      <c r="AC33" s="203">
        <f t="shared" si="38"/>
        <v>4</v>
      </c>
      <c r="AD33" s="193">
        <f t="shared" si="38"/>
        <v>4</v>
      </c>
      <c r="AE33" s="193">
        <f t="shared" si="38"/>
        <v>4</v>
      </c>
      <c r="AF33" s="193">
        <f t="shared" si="38"/>
        <v>4</v>
      </c>
      <c r="AG33" s="208">
        <f t="shared" si="38"/>
        <v>4</v>
      </c>
    </row>
    <row r="34" spans="1:33" s="3" customFormat="1" ht="14.25" outlineLevel="1" x14ac:dyDescent="0.2">
      <c r="B34" s="177"/>
      <c r="C34" s="168"/>
      <c r="D34" s="169"/>
      <c r="E34" s="170"/>
      <c r="F34" s="171"/>
      <c r="G34" s="172"/>
      <c r="H34" s="176"/>
      <c r="I34" s="175"/>
      <c r="J34" s="173"/>
      <c r="K34" s="176"/>
      <c r="L34" s="175"/>
      <c r="M34" s="175"/>
      <c r="N34" s="188"/>
      <c r="O34" s="174"/>
      <c r="P34" s="171"/>
      <c r="Q34" s="171"/>
      <c r="R34" s="222"/>
      <c r="S34" s="174"/>
      <c r="T34" s="171"/>
      <c r="U34" s="171"/>
      <c r="V34" s="171"/>
      <c r="W34" s="216"/>
      <c r="X34" s="174"/>
      <c r="Y34" s="175"/>
      <c r="Z34" s="171"/>
      <c r="AA34" s="171"/>
      <c r="AB34" s="216"/>
      <c r="AC34" s="174"/>
      <c r="AD34" s="175"/>
      <c r="AE34" s="171"/>
      <c r="AF34" s="217"/>
      <c r="AG34" s="216"/>
    </row>
    <row r="35" spans="1:33" s="3" customFormat="1" ht="14.25" hidden="1" customHeight="1" outlineLevel="2" x14ac:dyDescent="0.2">
      <c r="A35" s="3">
        <v>1</v>
      </c>
      <c r="B35" s="377" t="s">
        <v>24</v>
      </c>
      <c r="C35" s="168">
        <v>362.91195280876298</v>
      </c>
      <c r="D35" s="169">
        <v>653750</v>
      </c>
      <c r="E35" s="170">
        <v>2</v>
      </c>
      <c r="F35" s="171">
        <v>1.7627463108512713</v>
      </c>
      <c r="G35" s="172">
        <v>1.7327574275566888</v>
      </c>
      <c r="H35" s="176">
        <v>7.5069679999999996</v>
      </c>
      <c r="I35" s="175">
        <f>H35*F35</f>
        <v>13.232880147678546</v>
      </c>
      <c r="J35" s="173">
        <f>(I35/D35)*1000000</f>
        <v>20.241499269871582</v>
      </c>
      <c r="K35" s="176">
        <v>2.4792139999999998</v>
      </c>
      <c r="L35" s="175">
        <f>K35*(G35/F35)</f>
        <v>2.4370361444284909</v>
      </c>
      <c r="M35" s="175">
        <f>K35*G35</f>
        <v>4.2958764730025285</v>
      </c>
      <c r="N35" s="173">
        <f>(M35/D35)*1000000</f>
        <v>6.5711303602333135</v>
      </c>
      <c r="O35" s="174">
        <f>H35-L35</f>
        <v>5.0699318555715092</v>
      </c>
      <c r="P35" s="171">
        <f>I35-M35</f>
        <v>8.9370036746760171</v>
      </c>
      <c r="Q35" s="171">
        <f>J35-N35</f>
        <v>13.670368909638269</v>
      </c>
      <c r="R35" s="223">
        <f>Q35/(48*3600)*1000000</f>
        <v>79.110931190036268</v>
      </c>
      <c r="S35" s="174">
        <v>2.6469710000000002</v>
      </c>
      <c r="T35" s="171">
        <f>S35*(G35/F35)</f>
        <v>2.6019391630791162</v>
      </c>
      <c r="U35" s="171">
        <f>S35*G35</f>
        <v>4.5865586607771567</v>
      </c>
      <c r="V35" s="171">
        <f>(U35/D35)*1000000</f>
        <v>7.0157685059688824</v>
      </c>
      <c r="W35" s="224">
        <f>V35/(48*3600)*1000000</f>
        <v>40.600512187319922</v>
      </c>
      <c r="X35" s="174">
        <v>3.3914960000000001</v>
      </c>
      <c r="Y35" s="175">
        <f>X35*(G35/F35)</f>
        <v>3.3337978632278817</v>
      </c>
      <c r="Z35" s="171">
        <f>X35*G35</f>
        <v>5.8766398845288004</v>
      </c>
      <c r="AA35" s="171">
        <f>(Z35/D35)*1000000</f>
        <v>8.9891241063538043</v>
      </c>
      <c r="AB35" s="224">
        <f>AA35/(48*3600)*1000000</f>
        <v>52.020394133991921</v>
      </c>
      <c r="AC35" s="174">
        <v>1.44354</v>
      </c>
      <c r="AD35" s="175">
        <f>AC35*(G35/F35)</f>
        <v>1.4189816433467639</v>
      </c>
      <c r="AE35" s="171">
        <f>AC35*G35</f>
        <v>2.5013046569751824</v>
      </c>
      <c r="AF35" s="171">
        <f>(AE35/D35)*1000000</f>
        <v>3.8260874294075444</v>
      </c>
      <c r="AG35" s="224">
        <f>AF35/(48*3600)*1000000</f>
        <v>22.141709660923286</v>
      </c>
    </row>
    <row r="36" spans="1:33" s="3" customFormat="1" ht="14.25" hidden="1" customHeight="1" outlineLevel="2" x14ac:dyDescent="0.2">
      <c r="A36" s="3">
        <v>3</v>
      </c>
      <c r="B36" s="378"/>
      <c r="C36" s="168">
        <v>272.10606309984968</v>
      </c>
      <c r="D36" s="169">
        <v>660000</v>
      </c>
      <c r="E36" s="170">
        <v>2</v>
      </c>
      <c r="F36" s="171">
        <v>1.8204099983540991</v>
      </c>
      <c r="G36" s="172">
        <v>1.7904211150595166</v>
      </c>
      <c r="H36" s="176">
        <v>6.9867210000000002</v>
      </c>
      <c r="I36" s="175">
        <f>H36*F36</f>
        <v>12.71869676411055</v>
      </c>
      <c r="J36" s="173">
        <f t="shared" ref="J36:J38" si="39">(I36/D36)*1000000</f>
        <v>19.270752672894776</v>
      </c>
      <c r="K36" s="176">
        <v>2.3771949999999999</v>
      </c>
      <c r="L36" s="175">
        <f>K36*(G36/F36)</f>
        <v>2.338033809121066</v>
      </c>
      <c r="M36" s="175">
        <f>K36*G36</f>
        <v>4.2561801226139071</v>
      </c>
      <c r="N36" s="173">
        <f t="shared" ref="N36:N38" si="40">(M36/D36)*1000000</f>
        <v>6.448757761536223</v>
      </c>
      <c r="O36" s="174">
        <f t="shared" ref="O36:Q38" si="41">H36-L36</f>
        <v>4.6486871908789347</v>
      </c>
      <c r="P36" s="171">
        <f t="shared" si="41"/>
        <v>8.4625166414966433</v>
      </c>
      <c r="Q36" s="171">
        <f t="shared" si="41"/>
        <v>12.821994911358553</v>
      </c>
      <c r="R36" s="223">
        <f t="shared" ref="R36:R38" si="42">Q36/(48*3600)*1000000</f>
        <v>74.201359440732361</v>
      </c>
      <c r="S36" s="174">
        <v>2.327601</v>
      </c>
      <c r="T36" s="171">
        <f>S36*(G36/F36)</f>
        <v>2.2892568056655014</v>
      </c>
      <c r="U36" s="171">
        <f>S36*G36</f>
        <v>4.1673859778336464</v>
      </c>
      <c r="V36" s="171">
        <f t="shared" ref="V36:V38" si="43">(U36/D36)*1000000</f>
        <v>6.3142211785358278</v>
      </c>
      <c r="W36" s="224">
        <f>V36/(48*3600)*1000000</f>
        <v>36.540631820230487</v>
      </c>
      <c r="X36" s="174">
        <v>2.7915779999999999</v>
      </c>
      <c r="Y36" s="175">
        <f>X36*(G36/F36)</f>
        <v>2.7455903890082918</v>
      </c>
      <c r="Z36" s="171">
        <f>X36*G36</f>
        <v>4.9981001955356152</v>
      </c>
      <c r="AA36" s="171">
        <f t="shared" ref="AA36:AA38" si="44">(Z36/D36)*1000000</f>
        <v>7.572879084144871</v>
      </c>
      <c r="AB36" s="224">
        <f t="shared" ref="AB36:AB38" si="45">AA36/(48*3600)*1000000</f>
        <v>43.824531736949488</v>
      </c>
      <c r="AC36" s="176">
        <v>1.012759</v>
      </c>
      <c r="AD36" s="175">
        <f>AC36*(G36/F36)</f>
        <v>0.99607511478513178</v>
      </c>
      <c r="AE36" s="171">
        <f>AC36*G36</f>
        <v>1.813265098066561</v>
      </c>
      <c r="AF36" s="171">
        <f t="shared" ref="AF36:AF38" si="46">(AE36/D36)*1000000</f>
        <v>2.7473713607069103</v>
      </c>
      <c r="AG36" s="224">
        <f t="shared" ref="AG36:AG38" si="47">AF36/(48*3600)*1000000</f>
        <v>15.899139818905732</v>
      </c>
    </row>
    <row r="37" spans="1:33" s="3" customFormat="1" ht="14.25" hidden="1" customHeight="1" outlineLevel="2" x14ac:dyDescent="0.2">
      <c r="A37" s="3">
        <v>4</v>
      </c>
      <c r="B37" s="378"/>
      <c r="C37" s="168">
        <v>486.7334008916709</v>
      </c>
      <c r="D37" s="169">
        <v>625000</v>
      </c>
      <c r="E37" s="170">
        <v>2</v>
      </c>
      <c r="F37" s="171">
        <v>1.6957916244427058</v>
      </c>
      <c r="G37" s="172">
        <v>1.6658027411481233</v>
      </c>
      <c r="H37" s="176">
        <v>6.8109929999999999</v>
      </c>
      <c r="I37" s="175">
        <f>H37*F37</f>
        <v>11.550024883537898</v>
      </c>
      <c r="J37" s="173">
        <f t="shared" si="39"/>
        <v>18.480039813660635</v>
      </c>
      <c r="K37" s="176">
        <v>3.4616880000000001</v>
      </c>
      <c r="L37" s="175">
        <f>K37*(G37/F37)</f>
        <v>3.4004704801479528</v>
      </c>
      <c r="M37" s="175">
        <f>K37*G37</f>
        <v>5.7664893593995652</v>
      </c>
      <c r="N37" s="173">
        <f t="shared" si="40"/>
        <v>9.2263829750393054</v>
      </c>
      <c r="O37" s="174">
        <f t="shared" si="41"/>
        <v>3.410522519852047</v>
      </c>
      <c r="P37" s="171">
        <f t="shared" si="41"/>
        <v>5.7835355241383324</v>
      </c>
      <c r="Q37" s="171">
        <f t="shared" si="41"/>
        <v>9.25365683862133</v>
      </c>
      <c r="R37" s="223">
        <f t="shared" si="42"/>
        <v>53.551254853132697</v>
      </c>
      <c r="S37" s="174">
        <v>2.0064739999999999</v>
      </c>
      <c r="T37" s="171">
        <f>S37*(G37/F37)</f>
        <v>1.9709909172011986</v>
      </c>
      <c r="U37" s="171">
        <f>S37*G37</f>
        <v>3.3423898892424395</v>
      </c>
      <c r="V37" s="171">
        <f t="shared" si="43"/>
        <v>5.3478238227879036</v>
      </c>
      <c r="W37" s="224">
        <f t="shared" ref="W37:W38" si="48">V37/(48*3600)*1000000</f>
        <v>30.948054530022588</v>
      </c>
      <c r="X37" s="174">
        <v>2.6134040000000001</v>
      </c>
      <c r="Y37" s="175">
        <f>X37*(G37/F37)</f>
        <v>2.5671877866233412</v>
      </c>
      <c r="Z37" s="171">
        <f>X37*G37</f>
        <v>4.3534155469274705</v>
      </c>
      <c r="AA37" s="171">
        <f t="shared" si="44"/>
        <v>6.9654648750839527</v>
      </c>
      <c r="AB37" s="224">
        <f t="shared" si="45"/>
        <v>40.309403212291393</v>
      </c>
      <c r="AC37" s="174">
        <v>1.558128</v>
      </c>
      <c r="AD37" s="175">
        <f>AC37*(G37/F37)</f>
        <v>1.5305736011714426</v>
      </c>
      <c r="AE37" s="171">
        <f>AC37*G37</f>
        <v>2.5955338934596428</v>
      </c>
      <c r="AF37" s="171">
        <f t="shared" si="46"/>
        <v>4.1528542295354285</v>
      </c>
      <c r="AG37" s="224">
        <f t="shared" si="47"/>
        <v>24.032721235737434</v>
      </c>
    </row>
    <row r="38" spans="1:33" s="3" customFormat="1" ht="14.25" hidden="1" customHeight="1" outlineLevel="2" x14ac:dyDescent="0.2">
      <c r="A38" s="3">
        <v>7</v>
      </c>
      <c r="B38" s="379"/>
      <c r="C38" s="168">
        <v>275.1390007005146</v>
      </c>
      <c r="D38" s="169">
        <v>900000</v>
      </c>
      <c r="E38" s="170">
        <v>2</v>
      </c>
      <c r="F38" s="171">
        <v>1.7523748993695369</v>
      </c>
      <c r="G38" s="172">
        <v>1.7223860160749545</v>
      </c>
      <c r="H38" s="176">
        <v>6.673718</v>
      </c>
      <c r="I38" s="175">
        <f>H38*F38</f>
        <v>11.694855908670668</v>
      </c>
      <c r="J38" s="173">
        <f t="shared" si="39"/>
        <v>12.99428434296741</v>
      </c>
      <c r="K38" s="176">
        <v>2.7606139999999999</v>
      </c>
      <c r="L38" s="175">
        <f>K38*(G38/F38)</f>
        <v>2.7133708381074304</v>
      </c>
      <c r="M38" s="175">
        <f>K38*G38</f>
        <v>4.7548429493807438</v>
      </c>
      <c r="N38" s="173">
        <f t="shared" si="40"/>
        <v>5.2831588326452712</v>
      </c>
      <c r="O38" s="174">
        <f>H38-L38</f>
        <v>3.9603471618925696</v>
      </c>
      <c r="P38" s="171">
        <f t="shared" si="41"/>
        <v>6.9400129592899242</v>
      </c>
      <c r="Q38" s="171">
        <f t="shared" si="41"/>
        <v>7.7111255103221383</v>
      </c>
      <c r="R38" s="223">
        <f t="shared" si="42"/>
        <v>44.624568925475337</v>
      </c>
      <c r="S38" s="174">
        <v>1.715497</v>
      </c>
      <c r="T38" s="171">
        <f>S38*(G38/F38)</f>
        <v>1.6861392185436945</v>
      </c>
      <c r="U38" s="171">
        <f>S38*G38</f>
        <v>2.9547480434185363</v>
      </c>
      <c r="V38" s="171">
        <f t="shared" si="43"/>
        <v>3.2830533815761513</v>
      </c>
      <c r="W38" s="224">
        <f t="shared" si="48"/>
        <v>18.999151513750874</v>
      </c>
      <c r="X38" s="174">
        <v>3.2167940000000002</v>
      </c>
      <c r="Y38" s="175">
        <f>X38*(G38/F38)</f>
        <v>3.1617441017827752</v>
      </c>
      <c r="Z38" s="171">
        <f>X38*G38</f>
        <v>5.540561002193817</v>
      </c>
      <c r="AA38" s="171">
        <f t="shared" si="44"/>
        <v>6.1561788913264639</v>
      </c>
      <c r="AB38" s="224">
        <f t="shared" si="45"/>
        <v>35.626035250731853</v>
      </c>
      <c r="AC38" s="174">
        <v>1.105443</v>
      </c>
      <c r="AD38" s="175">
        <f>AC38*(G38/F38)</f>
        <v>1.0865252438008328</v>
      </c>
      <c r="AE38" s="171">
        <f>AC38*G38</f>
        <v>1.9039995647679457</v>
      </c>
      <c r="AF38" s="171">
        <f t="shared" si="46"/>
        <v>2.1155550719643843</v>
      </c>
      <c r="AG38" s="224">
        <f t="shared" si="47"/>
        <v>12.242795555349446</v>
      </c>
    </row>
    <row r="39" spans="1:33" s="3" customFormat="1" outlineLevel="1" collapsed="1" x14ac:dyDescent="0.25">
      <c r="A39" s="380" t="s">
        <v>24</v>
      </c>
      <c r="B39" s="177" t="s">
        <v>19</v>
      </c>
      <c r="C39" s="178">
        <v>349.22260437519952</v>
      </c>
      <c r="D39" s="179">
        <v>709687.5</v>
      </c>
      <c r="E39" s="180">
        <v>2</v>
      </c>
      <c r="F39" s="181">
        <v>1.7578307082544034</v>
      </c>
      <c r="G39" s="182">
        <v>1.7278418249598206</v>
      </c>
      <c r="H39" s="187">
        <f t="shared" ref="H39:AG39" si="49">AVERAGE(H35:H38)</f>
        <v>6.9946000000000002</v>
      </c>
      <c r="I39" s="181">
        <f t="shared" si="49"/>
        <v>12.299114425999415</v>
      </c>
      <c r="J39" s="183">
        <f t="shared" si="49"/>
        <v>17.746644024848599</v>
      </c>
      <c r="K39" s="187">
        <f t="shared" si="49"/>
        <v>2.76967775</v>
      </c>
      <c r="L39" s="181">
        <f t="shared" si="49"/>
        <v>2.7222278179512349</v>
      </c>
      <c r="M39" s="181">
        <f t="shared" si="49"/>
        <v>4.7683472260991859</v>
      </c>
      <c r="N39" s="183">
        <f t="shared" si="49"/>
        <v>6.8823574823635276</v>
      </c>
      <c r="O39" s="187">
        <f t="shared" si="49"/>
        <v>4.2723721820487652</v>
      </c>
      <c r="P39" s="181">
        <f t="shared" si="49"/>
        <v>7.5307671999002297</v>
      </c>
      <c r="Q39" s="181">
        <f t="shared" si="49"/>
        <v>10.864286542485074</v>
      </c>
      <c r="R39" s="183">
        <f t="shared" si="49"/>
        <v>62.872028602344166</v>
      </c>
      <c r="S39" s="187">
        <f t="shared" si="49"/>
        <v>2.17413575</v>
      </c>
      <c r="T39" s="181">
        <f t="shared" si="49"/>
        <v>2.1370815261223775</v>
      </c>
      <c r="U39" s="181">
        <f t="shared" si="49"/>
        <v>3.7627706428179453</v>
      </c>
      <c r="V39" s="181">
        <f t="shared" si="49"/>
        <v>5.4902167222171911</v>
      </c>
      <c r="W39" s="184">
        <f t="shared" si="49"/>
        <v>31.772087512830968</v>
      </c>
      <c r="X39" s="187">
        <f t="shared" si="49"/>
        <v>3.0033180000000002</v>
      </c>
      <c r="Y39" s="181">
        <f t="shared" si="49"/>
        <v>2.9520800351605723</v>
      </c>
      <c r="Z39" s="181">
        <f t="shared" si="49"/>
        <v>5.192179157296426</v>
      </c>
      <c r="AA39" s="181">
        <f t="shared" si="49"/>
        <v>7.4209117392272734</v>
      </c>
      <c r="AB39" s="184">
        <f t="shared" si="49"/>
        <v>42.945091083491164</v>
      </c>
      <c r="AC39" s="187">
        <f t="shared" si="49"/>
        <v>1.2799674999999999</v>
      </c>
      <c r="AD39" s="181">
        <f t="shared" si="49"/>
        <v>1.2580389007760429</v>
      </c>
      <c r="AE39" s="181">
        <f t="shared" si="49"/>
        <v>2.2035258033173331</v>
      </c>
      <c r="AF39" s="181">
        <f t="shared" si="49"/>
        <v>3.2104670229035666</v>
      </c>
      <c r="AG39" s="184">
        <f t="shared" si="49"/>
        <v>18.579091567728973</v>
      </c>
    </row>
    <row r="40" spans="1:33" s="3" customFormat="1" outlineLevel="1" x14ac:dyDescent="0.25">
      <c r="A40" s="380"/>
      <c r="B40" s="177" t="s">
        <v>20</v>
      </c>
      <c r="C40" s="178">
        <v>50.4413510019561</v>
      </c>
      <c r="D40" s="179">
        <v>63893.578103880413</v>
      </c>
      <c r="E40" s="180">
        <v>0</v>
      </c>
      <c r="F40" s="181">
        <v>2.5526039758539384E-2</v>
      </c>
      <c r="G40" s="182">
        <v>2.5526039758545185E-2</v>
      </c>
      <c r="H40" s="187">
        <f t="shared" ref="H40:AG40" si="50">STDEV(H35:H38)/SQRT(H41)</f>
        <v>0.18240518871411884</v>
      </c>
      <c r="I40" s="181">
        <f t="shared" si="50"/>
        <v>0.40560975290576384</v>
      </c>
      <c r="J40" s="183">
        <f t="shared" si="50"/>
        <v>1.6245512660856296</v>
      </c>
      <c r="K40" s="187">
        <f t="shared" si="50"/>
        <v>0.24450157408844819</v>
      </c>
      <c r="L40" s="181">
        <f t="shared" si="50"/>
        <v>0.23962312109911077</v>
      </c>
      <c r="M40" s="181">
        <f t="shared" si="50"/>
        <v>0.35142730853185972</v>
      </c>
      <c r="N40" s="183">
        <f t="shared" si="50"/>
        <v>0.83350479257898424</v>
      </c>
      <c r="O40" s="187">
        <f t="shared" si="50"/>
        <v>0.36718057230430795</v>
      </c>
      <c r="P40" s="181">
        <f t="shared" si="50"/>
        <v>0.7215415873028278</v>
      </c>
      <c r="Q40" s="181">
        <f t="shared" si="50"/>
        <v>1.4213629857324825</v>
      </c>
      <c r="R40" s="183">
        <f t="shared" si="50"/>
        <v>8.2254802415074266</v>
      </c>
      <c r="S40" s="187">
        <f t="shared" si="50"/>
        <v>0.20116011906247502</v>
      </c>
      <c r="T40" s="181">
        <f t="shared" si="50"/>
        <v>0.19794464577191623</v>
      </c>
      <c r="U40" s="181">
        <f t="shared" si="50"/>
        <v>0.37326942536858237</v>
      </c>
      <c r="V40" s="181">
        <f t="shared" si="50"/>
        <v>0.81128177077072161</v>
      </c>
      <c r="W40" s="184">
        <f t="shared" si="50"/>
        <v>4.6949176549231613</v>
      </c>
      <c r="X40" s="187">
        <f t="shared" si="50"/>
        <v>0.18099744870577569</v>
      </c>
      <c r="Y40" s="181">
        <f t="shared" si="50"/>
        <v>0.17805606281195199</v>
      </c>
      <c r="Z40" s="181">
        <f t="shared" si="50"/>
        <v>0.33304747339967516</v>
      </c>
      <c r="AA40" s="181">
        <f t="shared" si="50"/>
        <v>0.59786879308557195</v>
      </c>
      <c r="AB40" s="184">
        <f t="shared" si="50"/>
        <v>3.4598888488748321</v>
      </c>
      <c r="AC40" s="187">
        <f t="shared" si="50"/>
        <v>0.1310179409117318</v>
      </c>
      <c r="AD40" s="181">
        <f t="shared" si="50"/>
        <v>0.12852356755523381</v>
      </c>
      <c r="AE40" s="181">
        <f t="shared" si="50"/>
        <v>0.20090668938281953</v>
      </c>
      <c r="AF40" s="181">
        <f t="shared" si="50"/>
        <v>0.47261435166373056</v>
      </c>
      <c r="AG40" s="184">
        <f t="shared" si="50"/>
        <v>2.7350367573132548</v>
      </c>
    </row>
    <row r="41" spans="1:33" s="3" customFormat="1" outlineLevel="1" x14ac:dyDescent="0.25">
      <c r="A41" s="380"/>
      <c r="B41" s="177" t="s">
        <v>21</v>
      </c>
      <c r="C41" s="185">
        <v>4</v>
      </c>
      <c r="D41" s="186">
        <v>4</v>
      </c>
      <c r="E41" s="18">
        <v>4</v>
      </c>
      <c r="F41" s="18">
        <v>4</v>
      </c>
      <c r="G41" s="18">
        <v>4</v>
      </c>
      <c r="H41" s="203">
        <f t="shared" ref="H41:AG41" si="51">COUNT(H35:H38)</f>
        <v>4</v>
      </c>
      <c r="I41" s="193">
        <f t="shared" si="51"/>
        <v>4</v>
      </c>
      <c r="J41" s="211">
        <f t="shared" si="51"/>
        <v>4</v>
      </c>
      <c r="K41" s="203">
        <f t="shared" si="51"/>
        <v>4</v>
      </c>
      <c r="L41" s="193">
        <f t="shared" si="51"/>
        <v>4</v>
      </c>
      <c r="M41" s="193">
        <f t="shared" si="51"/>
        <v>4</v>
      </c>
      <c r="N41" s="211">
        <f t="shared" si="51"/>
        <v>4</v>
      </c>
      <c r="O41" s="203">
        <f t="shared" si="51"/>
        <v>4</v>
      </c>
      <c r="P41" s="193">
        <f t="shared" si="51"/>
        <v>4</v>
      </c>
      <c r="Q41" s="193">
        <f t="shared" si="51"/>
        <v>4</v>
      </c>
      <c r="R41" s="211">
        <f t="shared" si="51"/>
        <v>4</v>
      </c>
      <c r="S41" s="203">
        <f t="shared" si="51"/>
        <v>4</v>
      </c>
      <c r="T41" s="193">
        <f t="shared" si="51"/>
        <v>4</v>
      </c>
      <c r="U41" s="193">
        <f t="shared" si="51"/>
        <v>4</v>
      </c>
      <c r="V41" s="193">
        <f t="shared" si="51"/>
        <v>4</v>
      </c>
      <c r="W41" s="208">
        <f t="shared" si="51"/>
        <v>4</v>
      </c>
      <c r="X41" s="203">
        <f t="shared" si="51"/>
        <v>4</v>
      </c>
      <c r="Y41" s="193">
        <f t="shared" si="51"/>
        <v>4</v>
      </c>
      <c r="Z41" s="193">
        <f t="shared" si="51"/>
        <v>4</v>
      </c>
      <c r="AA41" s="193">
        <f t="shared" si="51"/>
        <v>4</v>
      </c>
      <c r="AB41" s="208">
        <f t="shared" si="51"/>
        <v>4</v>
      </c>
      <c r="AC41" s="203">
        <f t="shared" si="51"/>
        <v>4</v>
      </c>
      <c r="AD41" s="193">
        <f t="shared" si="51"/>
        <v>4</v>
      </c>
      <c r="AE41" s="193">
        <f t="shared" si="51"/>
        <v>4</v>
      </c>
      <c r="AF41" s="193">
        <f t="shared" si="51"/>
        <v>4</v>
      </c>
      <c r="AG41" s="208">
        <f t="shared" si="51"/>
        <v>4</v>
      </c>
    </row>
    <row r="42" spans="1:33" s="3" customFormat="1" ht="14.25" outlineLevel="1" x14ac:dyDescent="0.2">
      <c r="B42" s="177"/>
      <c r="C42" s="168"/>
      <c r="D42" s="169"/>
      <c r="E42" s="170"/>
      <c r="F42" s="171"/>
      <c r="G42" s="172"/>
      <c r="H42" s="176"/>
      <c r="I42" s="175"/>
      <c r="J42" s="173"/>
      <c r="K42" s="176"/>
      <c r="L42" s="175"/>
      <c r="M42" s="175"/>
      <c r="N42" s="188"/>
      <c r="O42" s="174"/>
      <c r="P42" s="171"/>
      <c r="Q42" s="171"/>
      <c r="R42" s="222"/>
      <c r="S42" s="174"/>
      <c r="T42" s="171"/>
      <c r="U42" s="171"/>
      <c r="V42" s="171"/>
      <c r="W42" s="216"/>
      <c r="X42" s="174"/>
      <c r="Y42" s="175"/>
      <c r="Z42" s="171"/>
      <c r="AA42" s="171"/>
      <c r="AB42" s="216"/>
      <c r="AC42" s="174"/>
      <c r="AD42" s="175"/>
      <c r="AE42" s="171"/>
      <c r="AF42" s="217"/>
      <c r="AG42" s="216"/>
    </row>
    <row r="43" spans="1:33" s="3" customFormat="1" ht="14.25" hidden="1" customHeight="1" outlineLevel="2" x14ac:dyDescent="0.2">
      <c r="A43" s="3">
        <v>1</v>
      </c>
      <c r="B43" s="377" t="s">
        <v>25</v>
      </c>
      <c r="C43" s="168">
        <v>362.91195280876298</v>
      </c>
      <c r="D43" s="169">
        <v>653750</v>
      </c>
      <c r="E43" s="170">
        <v>2</v>
      </c>
      <c r="F43" s="171">
        <v>1.7627463108512713</v>
      </c>
      <c r="G43" s="172">
        <v>1.7160236055760092</v>
      </c>
      <c r="H43" s="176">
        <v>16.08764</v>
      </c>
      <c r="I43" s="175">
        <f>H43*F43</f>
        <v>28.358428060303346</v>
      </c>
      <c r="J43" s="173">
        <f>(I43/D43)*1000000</f>
        <v>43.378092635263251</v>
      </c>
      <c r="K43" s="176">
        <v>12.777749999999999</v>
      </c>
      <c r="L43" s="175">
        <f>K43*(G43/F43)</f>
        <v>12.43906765889632</v>
      </c>
      <c r="M43" s="175">
        <f>K43*G43</f>
        <v>21.926920626148849</v>
      </c>
      <c r="N43" s="173">
        <f>(M43/D43)*1000000</f>
        <v>33.5402227551034</v>
      </c>
      <c r="O43" s="174">
        <f>H43-L43</f>
        <v>3.6485723411036801</v>
      </c>
      <c r="P43" s="171">
        <f>I43-M43</f>
        <v>6.4315074341544971</v>
      </c>
      <c r="Q43" s="171">
        <f>J43-N43</f>
        <v>9.8378698801598503</v>
      </c>
      <c r="R43" s="226">
        <f>Q43/(24*3600)*1000000</f>
        <v>113.86423472407233</v>
      </c>
      <c r="S43" s="174">
        <v>1.3003640000000001</v>
      </c>
      <c r="T43" s="171">
        <f>S43*(G43/F43)</f>
        <v>1.2658970301651744</v>
      </c>
      <c r="U43" s="171">
        <f>S43*G43</f>
        <v>2.2314553198412419</v>
      </c>
      <c r="V43" s="171">
        <f>(U43/D43)*1000000</f>
        <v>3.4133159768126071</v>
      </c>
      <c r="W43" s="224">
        <f>V43/(24*3600)*1000000</f>
        <v>39.505971953849624</v>
      </c>
      <c r="X43" s="174">
        <v>0.73992409999999997</v>
      </c>
      <c r="Y43" s="175">
        <f>X43*(G43/F43)</f>
        <v>0.7203119439923279</v>
      </c>
      <c r="Z43" s="171">
        <f>X43*G43</f>
        <v>1.2697272219345834</v>
      </c>
      <c r="AA43" s="171">
        <f>(Z43/D43)*1000000</f>
        <v>1.9422213719840662</v>
      </c>
      <c r="AB43" s="224">
        <f>AA43/(24*3600)*1000000</f>
        <v>22.479414027593357</v>
      </c>
      <c r="AC43" s="174">
        <v>4.8233205000000001E-2</v>
      </c>
      <c r="AD43" s="175">
        <f>AC43*(G43/F43)</f>
        <v>4.6954753411235652E-2</v>
      </c>
      <c r="AE43" s="171">
        <f>AC43*G43</f>
        <v>8.2769318352586801E-2</v>
      </c>
      <c r="AF43" s="171">
        <f>(AE43/D43)*1000000</f>
        <v>0.12660698791982686</v>
      </c>
      <c r="AG43" s="224">
        <f>AF43/(24*3600)*1000000</f>
        <v>1.4653586564794776</v>
      </c>
    </row>
    <row r="44" spans="1:33" s="3" customFormat="1" ht="14.25" hidden="1" customHeight="1" outlineLevel="2" x14ac:dyDescent="0.2">
      <c r="A44" s="3">
        <v>3</v>
      </c>
      <c r="B44" s="378"/>
      <c r="C44" s="168">
        <v>272.10606309984968</v>
      </c>
      <c r="D44" s="169">
        <v>660000</v>
      </c>
      <c r="E44" s="170">
        <v>2</v>
      </c>
      <c r="F44" s="171">
        <v>1.8204099983540991</v>
      </c>
      <c r="G44" s="172">
        <v>1.773687293078837</v>
      </c>
      <c r="H44" s="176">
        <v>14.534768</v>
      </c>
      <c r="I44" s="175">
        <f>H44*F44</f>
        <v>26.459236990957212</v>
      </c>
      <c r="J44" s="173">
        <f t="shared" ref="J44:J46" si="52">(I44/D44)*1000000</f>
        <v>40.089753016601833</v>
      </c>
      <c r="K44" s="176">
        <v>13.893511999999999</v>
      </c>
      <c r="L44" s="175">
        <f>K44*(G44/F44)</f>
        <v>13.536920645853828</v>
      </c>
      <c r="M44" s="175">
        <f>K44*G44</f>
        <v>24.642745690638339</v>
      </c>
      <c r="N44" s="173">
        <f t="shared" ref="N44:N46" si="53">(M44/D44)*1000000</f>
        <v>37.33749347066415</v>
      </c>
      <c r="O44" s="174">
        <f t="shared" ref="O44:Q46" si="54">H44-L44</f>
        <v>0.99784735414617209</v>
      </c>
      <c r="P44" s="171">
        <f t="shared" si="54"/>
        <v>1.816491300318873</v>
      </c>
      <c r="Q44" s="171">
        <f t="shared" si="54"/>
        <v>2.7522595459376831</v>
      </c>
      <c r="R44" s="223">
        <f t="shared" ref="R44:R46" si="55">Q44/(24*3600)*1000000</f>
        <v>31.854855855760221</v>
      </c>
      <c r="S44" s="174">
        <v>1.253738</v>
      </c>
      <c r="T44" s="171">
        <f>S44*(G44/F44)</f>
        <v>1.221559517614516</v>
      </c>
      <c r="U44" s="171">
        <f>S44*G44</f>
        <v>2.2237391594500751</v>
      </c>
      <c r="V44" s="171">
        <f t="shared" ref="V44:V46" si="56">(U44/D44)*1000000</f>
        <v>3.3693017567425381</v>
      </c>
      <c r="W44" s="224">
        <f>V44/(24*3600)*1000000</f>
        <v>38.996548110446042</v>
      </c>
      <c r="X44" s="174">
        <v>0.92767639999999996</v>
      </c>
      <c r="Y44" s="175">
        <f>X44*(G44/F44)</f>
        <v>0.90386662579133015</v>
      </c>
      <c r="Z44" s="171">
        <f>X44*G44</f>
        <v>1.6454078427691203</v>
      </c>
      <c r="AA44" s="171">
        <f t="shared" ref="AA44:AA46" si="57">(Z44/D44)*1000000</f>
        <v>2.4930421860138186</v>
      </c>
      <c r="AB44" s="224">
        <f t="shared" ref="AB44:AB46" si="58">AA44/(24*3600)*1000000</f>
        <v>28.854654930715494</v>
      </c>
      <c r="AC44" s="174">
        <v>5.9980749999999999E-2</v>
      </c>
      <c r="AD44" s="175">
        <f>AC44*(G44/F44)</f>
        <v>5.8441282019175353E-2</v>
      </c>
      <c r="AE44" s="171">
        <f>AC44*G44</f>
        <v>0.10638709410433846</v>
      </c>
      <c r="AF44" s="171">
        <f t="shared" ref="AF44:AF46" si="59">(AE44/D44)*1000000</f>
        <v>0.16119256682475525</v>
      </c>
      <c r="AG44" s="224">
        <f t="shared" ref="AG44:AG46" si="60">AF44/(24*3600)*1000000</f>
        <v>1.8656547086198523</v>
      </c>
    </row>
    <row r="45" spans="1:33" s="3" customFormat="1" ht="14.25" hidden="1" customHeight="1" outlineLevel="2" x14ac:dyDescent="0.2">
      <c r="A45" s="3">
        <v>4</v>
      </c>
      <c r="B45" s="378"/>
      <c r="C45" s="168">
        <v>486.7334008916709</v>
      </c>
      <c r="D45" s="169">
        <v>625000</v>
      </c>
      <c r="E45" s="170">
        <v>2</v>
      </c>
      <c r="F45" s="171">
        <v>1.6957916244427058</v>
      </c>
      <c r="G45" s="172">
        <v>1.6490689191674437</v>
      </c>
      <c r="H45" s="176">
        <v>14.052844</v>
      </c>
      <c r="I45" s="175">
        <f>H45*F45</f>
        <v>23.830695154799933</v>
      </c>
      <c r="J45" s="173">
        <f t="shared" si="52"/>
        <v>38.129112247679892</v>
      </c>
      <c r="K45" s="176">
        <v>13.86408</v>
      </c>
      <c r="L45" s="175">
        <f>K45*(G45/F45)</f>
        <v>13.482094787656747</v>
      </c>
      <c r="M45" s="175">
        <f>K45*G45</f>
        <v>22.862823420850972</v>
      </c>
      <c r="N45" s="173">
        <f t="shared" si="53"/>
        <v>36.58051747336156</v>
      </c>
      <c r="O45" s="174">
        <f t="shared" si="54"/>
        <v>0.57074921234325338</v>
      </c>
      <c r="P45" s="171">
        <f t="shared" si="54"/>
        <v>0.96787173394896087</v>
      </c>
      <c r="Q45" s="171">
        <f t="shared" si="54"/>
        <v>1.5485947743183317</v>
      </c>
      <c r="R45" s="223">
        <f t="shared" si="55"/>
        <v>17.923550628684392</v>
      </c>
      <c r="S45" s="174">
        <v>1.074857</v>
      </c>
      <c r="T45" s="171">
        <f>S45*(G45/F45)</f>
        <v>1.0452423786631617</v>
      </c>
      <c r="U45" s="171">
        <f>S45*G45</f>
        <v>1.772513271249561</v>
      </c>
      <c r="V45" s="171">
        <f t="shared" si="56"/>
        <v>2.8360212339992974</v>
      </c>
      <c r="W45" s="224">
        <f t="shared" ref="W45:W46" si="61">V45/(24*3600)*1000000</f>
        <v>32.824319837954832</v>
      </c>
      <c r="X45" s="174">
        <v>0.56766130000000004</v>
      </c>
      <c r="Y45" s="175">
        <f>X45*(G45/F45)</f>
        <v>0.55202101068981524</v>
      </c>
      <c r="Z45" s="171">
        <f>X45*G45</f>
        <v>0.93611260644418604</v>
      </c>
      <c r="AA45" s="171">
        <f t="shared" si="57"/>
        <v>1.4977801703106977</v>
      </c>
      <c r="AB45" s="224">
        <f t="shared" si="58"/>
        <v>17.335418637855298</v>
      </c>
      <c r="AC45" s="174">
        <v>8.9992749999999996E-2</v>
      </c>
      <c r="AD45" s="175">
        <f>AC45*(G45/F45)</f>
        <v>8.7513256249379445E-2</v>
      </c>
      <c r="AE45" s="171">
        <f>AC45*G45</f>
        <v>0.14840424697540597</v>
      </c>
      <c r="AF45" s="171">
        <f t="shared" si="59"/>
        <v>0.23744679516064957</v>
      </c>
      <c r="AG45" s="224">
        <f t="shared" si="60"/>
        <v>2.7482267958408513</v>
      </c>
    </row>
    <row r="46" spans="1:33" s="3" customFormat="1" ht="14.25" hidden="1" customHeight="1" outlineLevel="2" x14ac:dyDescent="0.2">
      <c r="A46" s="3">
        <v>7</v>
      </c>
      <c r="B46" s="379"/>
      <c r="C46" s="168">
        <v>275.1390007005146</v>
      </c>
      <c r="D46" s="169">
        <v>900000</v>
      </c>
      <c r="E46" s="170">
        <v>2</v>
      </c>
      <c r="F46" s="171">
        <v>1.7523748993695369</v>
      </c>
      <c r="G46" s="172">
        <v>1.7056521940942748</v>
      </c>
      <c r="H46" s="176">
        <v>13.842420000000001</v>
      </c>
      <c r="I46" s="175">
        <f>H46*F46</f>
        <v>24.257109354530865</v>
      </c>
      <c r="J46" s="173">
        <f t="shared" si="52"/>
        <v>26.952343727256515</v>
      </c>
      <c r="K46" s="176">
        <v>13.191594</v>
      </c>
      <c r="L46" s="175">
        <f>K46*(G46/F46)</f>
        <v>12.839873053303798</v>
      </c>
      <c r="M46" s="175">
        <f>K46*G46</f>
        <v>22.500271249700873</v>
      </c>
      <c r="N46" s="173">
        <f t="shared" si="53"/>
        <v>25.000301388556526</v>
      </c>
      <c r="O46" s="174">
        <f>H46-L46</f>
        <v>1.0025469466962029</v>
      </c>
      <c r="P46" s="171">
        <f t="shared" si="54"/>
        <v>1.7568381048299919</v>
      </c>
      <c r="Q46" s="171">
        <f t="shared" si="54"/>
        <v>1.9520423386999894</v>
      </c>
      <c r="R46" s="223">
        <f t="shared" si="55"/>
        <v>22.59308262384247</v>
      </c>
      <c r="S46" s="174">
        <v>0.84798780000000007</v>
      </c>
      <c r="T46" s="171">
        <f>S46*(G46/F46)</f>
        <v>0.82537832067530059</v>
      </c>
      <c r="U46" s="171">
        <f>S46*G46</f>
        <v>1.4463722516351771</v>
      </c>
      <c r="V46" s="171">
        <f t="shared" si="56"/>
        <v>1.6070802795946413</v>
      </c>
      <c r="W46" s="224">
        <f t="shared" si="61"/>
        <v>18.60046619901205</v>
      </c>
      <c r="X46" s="174">
        <v>0.98283050000000005</v>
      </c>
      <c r="Y46" s="175">
        <f>X46*(G46/F46)</f>
        <v>0.9566257764539372</v>
      </c>
      <c r="Z46" s="171">
        <f>X46*G46</f>
        <v>1.6763669987477732</v>
      </c>
      <c r="AA46" s="171">
        <f t="shared" si="57"/>
        <v>1.862629998608637</v>
      </c>
      <c r="AB46" s="224">
        <f t="shared" si="58"/>
        <v>21.558217576488854</v>
      </c>
      <c r="AC46" s="174">
        <v>9.8704500000000001E-2</v>
      </c>
      <c r="AD46" s="175">
        <f>AC46*(G46/F46)</f>
        <v>9.607279073247893E-2</v>
      </c>
      <c r="AE46" s="171">
        <f>AC46*G46</f>
        <v>0.16835554699197836</v>
      </c>
      <c r="AF46" s="171">
        <f t="shared" si="59"/>
        <v>0.18706171887997597</v>
      </c>
      <c r="AG46" s="224">
        <f t="shared" si="60"/>
        <v>2.1650661907404625</v>
      </c>
    </row>
    <row r="47" spans="1:33" s="3" customFormat="1" outlineLevel="1" collapsed="1" x14ac:dyDescent="0.25">
      <c r="A47" s="380" t="s">
        <v>25</v>
      </c>
      <c r="B47" s="177" t="s">
        <v>19</v>
      </c>
      <c r="C47" s="178">
        <v>349.22260437519952</v>
      </c>
      <c r="D47" s="179">
        <v>709687.5</v>
      </c>
      <c r="E47" s="180">
        <v>2</v>
      </c>
      <c r="F47" s="181">
        <v>1.7578307082544034</v>
      </c>
      <c r="G47" s="182">
        <v>1.711108002979141</v>
      </c>
      <c r="H47" s="187">
        <f t="shared" ref="H47:AG47" si="62">AVERAGE(H43:H46)</f>
        <v>14.629418000000001</v>
      </c>
      <c r="I47" s="181">
        <f t="shared" si="62"/>
        <v>25.726367390147839</v>
      </c>
      <c r="J47" s="183">
        <f t="shared" si="62"/>
        <v>37.13732540670037</v>
      </c>
      <c r="K47" s="187">
        <f t="shared" si="62"/>
        <v>13.431734000000001</v>
      </c>
      <c r="L47" s="181">
        <f t="shared" si="62"/>
        <v>13.074489036427673</v>
      </c>
      <c r="M47" s="181">
        <f t="shared" si="62"/>
        <v>22.983190246834759</v>
      </c>
      <c r="N47" s="183">
        <f t="shared" si="62"/>
        <v>33.114633771921412</v>
      </c>
      <c r="O47" s="187">
        <f t="shared" si="62"/>
        <v>1.5549289635723271</v>
      </c>
      <c r="P47" s="181">
        <f t="shared" si="62"/>
        <v>2.7431771433130807</v>
      </c>
      <c r="Q47" s="181">
        <f t="shared" si="62"/>
        <v>4.0226916347789636</v>
      </c>
      <c r="R47" s="183">
        <f t="shared" si="62"/>
        <v>46.558930958089846</v>
      </c>
      <c r="S47" s="187">
        <f t="shared" si="62"/>
        <v>1.1192367000000001</v>
      </c>
      <c r="T47" s="181">
        <f t="shared" si="62"/>
        <v>1.0895193117795381</v>
      </c>
      <c r="U47" s="181">
        <f t="shared" si="62"/>
        <v>1.9185200005440137</v>
      </c>
      <c r="V47" s="181">
        <f t="shared" si="62"/>
        <v>2.8064298117872708</v>
      </c>
      <c r="W47" s="184">
        <f t="shared" si="62"/>
        <v>32.48182652531564</v>
      </c>
      <c r="X47" s="187">
        <f t="shared" si="62"/>
        <v>0.80452307499999998</v>
      </c>
      <c r="Y47" s="181">
        <f t="shared" si="62"/>
        <v>0.78320633923185268</v>
      </c>
      <c r="Z47" s="181">
        <f t="shared" si="62"/>
        <v>1.3819036674739158</v>
      </c>
      <c r="AA47" s="181">
        <f t="shared" si="62"/>
        <v>1.9489184317293049</v>
      </c>
      <c r="AB47" s="184">
        <f t="shared" si="62"/>
        <v>22.556926293163251</v>
      </c>
      <c r="AC47" s="187">
        <f t="shared" si="62"/>
        <v>7.4227801250000003E-2</v>
      </c>
      <c r="AD47" s="181">
        <f t="shared" si="62"/>
        <v>7.2245520603067354E-2</v>
      </c>
      <c r="AE47" s="181">
        <f t="shared" si="62"/>
        <v>0.12647905160607742</v>
      </c>
      <c r="AF47" s="181">
        <f t="shared" si="62"/>
        <v>0.17807701719630192</v>
      </c>
      <c r="AG47" s="184">
        <f t="shared" si="62"/>
        <v>2.0610765879201609</v>
      </c>
    </row>
    <row r="48" spans="1:33" s="3" customFormat="1" outlineLevel="1" x14ac:dyDescent="0.25">
      <c r="A48" s="380"/>
      <c r="B48" s="177" t="s">
        <v>20</v>
      </c>
      <c r="C48" s="178">
        <v>50.4413510019561</v>
      </c>
      <c r="D48" s="179">
        <v>63893.578103880413</v>
      </c>
      <c r="E48" s="180">
        <v>0</v>
      </c>
      <c r="F48" s="181">
        <v>2.5526039758539384E-2</v>
      </c>
      <c r="G48" s="182">
        <v>2.5526039758545185E-2</v>
      </c>
      <c r="H48" s="187">
        <f t="shared" ref="H48:AG48" si="63">STDEV(H43:H46)/SQRT(H49)</f>
        <v>0.50721243521690851</v>
      </c>
      <c r="I48" s="181">
        <f t="shared" si="63"/>
        <v>1.0494893052600998</v>
      </c>
      <c r="J48" s="183">
        <f t="shared" si="63"/>
        <v>3.5634895975406016</v>
      </c>
      <c r="K48" s="187">
        <f t="shared" si="63"/>
        <v>0.27164993969813428</v>
      </c>
      <c r="L48" s="181">
        <f t="shared" si="63"/>
        <v>0.2643845728593901</v>
      </c>
      <c r="M48" s="181">
        <f t="shared" si="63"/>
        <v>0.58577076810758932</v>
      </c>
      <c r="N48" s="183">
        <f t="shared" si="63"/>
        <v>2.8264879544159704</v>
      </c>
      <c r="O48" s="187">
        <f t="shared" si="63"/>
        <v>0.70518426593924044</v>
      </c>
      <c r="P48" s="181">
        <f t="shared" si="63"/>
        <v>1.2445581873800795</v>
      </c>
      <c r="Q48" s="181">
        <f t="shared" si="63"/>
        <v>1.9544615520265904</v>
      </c>
      <c r="R48" s="183">
        <f t="shared" si="63"/>
        <v>22.621082778085537</v>
      </c>
      <c r="S48" s="187">
        <f t="shared" si="63"/>
        <v>0.10264957461767664</v>
      </c>
      <c r="T48" s="181">
        <f t="shared" si="63"/>
        <v>0.10011436189328189</v>
      </c>
      <c r="U48" s="181">
        <f t="shared" si="63"/>
        <v>0.19046625047190693</v>
      </c>
      <c r="V48" s="181">
        <f t="shared" si="63"/>
        <v>0.42075830318169782</v>
      </c>
      <c r="W48" s="184">
        <f t="shared" si="63"/>
        <v>4.8698877683066835</v>
      </c>
      <c r="X48" s="187">
        <f t="shared" si="63"/>
        <v>9.4532537297962391E-2</v>
      </c>
      <c r="Y48" s="181">
        <f t="shared" si="63"/>
        <v>9.2211517287102224E-2</v>
      </c>
      <c r="Z48" s="181">
        <f t="shared" si="63"/>
        <v>0.17498960180792536</v>
      </c>
      <c r="AA48" s="181">
        <f t="shared" si="63"/>
        <v>0.20556566979761956</v>
      </c>
      <c r="AB48" s="184">
        <f t="shared" si="63"/>
        <v>2.3792322893243028</v>
      </c>
      <c r="AC48" s="187">
        <f t="shared" si="63"/>
        <v>1.1994234359019532E-2</v>
      </c>
      <c r="AD48" s="181">
        <f t="shared" si="63"/>
        <v>1.1658410632164716E-2</v>
      </c>
      <c r="AE48" s="181">
        <f t="shared" si="63"/>
        <v>1.9469169206576254E-2</v>
      </c>
      <c r="AF48" s="181">
        <f t="shared" si="63"/>
        <v>2.3344778106232752E-2</v>
      </c>
      <c r="AG48" s="184">
        <f t="shared" si="63"/>
        <v>0.27019419104436165</v>
      </c>
    </row>
    <row r="49" spans="1:41" s="3" customFormat="1" outlineLevel="1" x14ac:dyDescent="0.25">
      <c r="A49" s="380"/>
      <c r="B49" s="177" t="s">
        <v>21</v>
      </c>
      <c r="C49" s="185">
        <v>4</v>
      </c>
      <c r="D49" s="186">
        <v>4</v>
      </c>
      <c r="E49" s="18">
        <v>4</v>
      </c>
      <c r="F49" s="18">
        <v>4</v>
      </c>
      <c r="G49" s="18">
        <v>4</v>
      </c>
      <c r="H49" s="203">
        <f t="shared" ref="H49:AG49" si="64">COUNT(H43:H46)</f>
        <v>4</v>
      </c>
      <c r="I49" s="193">
        <f t="shared" si="64"/>
        <v>4</v>
      </c>
      <c r="J49" s="211">
        <f t="shared" si="64"/>
        <v>4</v>
      </c>
      <c r="K49" s="203">
        <f t="shared" si="64"/>
        <v>4</v>
      </c>
      <c r="L49" s="193">
        <f t="shared" si="64"/>
        <v>4</v>
      </c>
      <c r="M49" s="193">
        <f t="shared" si="64"/>
        <v>4</v>
      </c>
      <c r="N49" s="211">
        <f t="shared" si="64"/>
        <v>4</v>
      </c>
      <c r="O49" s="203">
        <f t="shared" si="64"/>
        <v>4</v>
      </c>
      <c r="P49" s="193">
        <f t="shared" si="64"/>
        <v>4</v>
      </c>
      <c r="Q49" s="193">
        <f t="shared" si="64"/>
        <v>4</v>
      </c>
      <c r="R49" s="211">
        <f t="shared" si="64"/>
        <v>4</v>
      </c>
      <c r="S49" s="203">
        <f t="shared" si="64"/>
        <v>4</v>
      </c>
      <c r="T49" s="193">
        <f t="shared" si="64"/>
        <v>4</v>
      </c>
      <c r="U49" s="193">
        <f t="shared" si="64"/>
        <v>4</v>
      </c>
      <c r="V49" s="193">
        <f t="shared" si="64"/>
        <v>4</v>
      </c>
      <c r="W49" s="208">
        <f t="shared" si="64"/>
        <v>4</v>
      </c>
      <c r="X49" s="203">
        <f t="shared" si="64"/>
        <v>4</v>
      </c>
      <c r="Y49" s="193">
        <f t="shared" si="64"/>
        <v>4</v>
      </c>
      <c r="Z49" s="193">
        <f t="shared" si="64"/>
        <v>4</v>
      </c>
      <c r="AA49" s="193">
        <f t="shared" si="64"/>
        <v>4</v>
      </c>
      <c r="AB49" s="208">
        <f t="shared" si="64"/>
        <v>4</v>
      </c>
      <c r="AC49" s="203">
        <f t="shared" si="64"/>
        <v>4</v>
      </c>
      <c r="AD49" s="193">
        <f t="shared" si="64"/>
        <v>4</v>
      </c>
      <c r="AE49" s="193">
        <f t="shared" si="64"/>
        <v>4</v>
      </c>
      <c r="AF49" s="193">
        <f t="shared" si="64"/>
        <v>4</v>
      </c>
      <c r="AG49" s="208">
        <f t="shared" si="64"/>
        <v>4</v>
      </c>
    </row>
    <row r="50" spans="1:41" s="3" customFormat="1" ht="14.25" outlineLevel="1" x14ac:dyDescent="0.2">
      <c r="B50" s="177"/>
      <c r="C50" s="168"/>
      <c r="D50" s="169"/>
      <c r="E50" s="170"/>
      <c r="F50" s="171"/>
      <c r="G50" s="172"/>
      <c r="H50" s="176"/>
      <c r="I50" s="175"/>
      <c r="J50" s="173"/>
      <c r="K50" s="176"/>
      <c r="L50" s="175"/>
      <c r="M50" s="175"/>
      <c r="N50" s="188"/>
      <c r="O50" s="174"/>
      <c r="P50" s="171"/>
      <c r="Q50" s="171"/>
      <c r="R50" s="222"/>
      <c r="S50" s="174"/>
      <c r="T50" s="171"/>
      <c r="U50" s="171"/>
      <c r="V50" s="171"/>
      <c r="W50" s="216"/>
      <c r="X50" s="174"/>
      <c r="Y50" s="175"/>
      <c r="Z50" s="171"/>
      <c r="AA50" s="171"/>
      <c r="AB50" s="216"/>
      <c r="AC50" s="174"/>
      <c r="AD50" s="175"/>
      <c r="AE50" s="171"/>
      <c r="AF50" s="217"/>
      <c r="AG50" s="216"/>
    </row>
    <row r="51" spans="1:41" s="3" customFormat="1" hidden="1" outlineLevel="2" x14ac:dyDescent="0.2">
      <c r="A51" s="3">
        <v>1</v>
      </c>
      <c r="B51" s="377" t="s">
        <v>26</v>
      </c>
      <c r="C51" s="168">
        <v>362.91195280876298</v>
      </c>
      <c r="D51" s="169">
        <v>653750</v>
      </c>
      <c r="E51" s="170">
        <v>2</v>
      </c>
      <c r="F51" s="171">
        <v>1.7627463108512713</v>
      </c>
      <c r="G51" s="172">
        <v>1.6693009003007473</v>
      </c>
      <c r="H51" s="176">
        <v>15.712249999999999</v>
      </c>
      <c r="I51" s="175">
        <f>H51*F51</f>
        <v>27.696710722672886</v>
      </c>
      <c r="J51" s="173">
        <f>(I51/D51)*1000000</f>
        <v>42.365905503132524</v>
      </c>
      <c r="K51" s="176">
        <v>11.155950000000001</v>
      </c>
      <c r="L51" s="175">
        <f>K51*(G51/F51)</f>
        <v>10.564558986208752</v>
      </c>
      <c r="M51" s="175">
        <f>K51*G51</f>
        <v>18.622637378710124</v>
      </c>
      <c r="N51" s="173">
        <f>(M51/D51)*1000000</f>
        <v>28.485869795350094</v>
      </c>
      <c r="O51" s="174">
        <f>H51-L51</f>
        <v>5.1476910137912473</v>
      </c>
      <c r="P51" s="171">
        <f>I51-M51</f>
        <v>9.0740733439627626</v>
      </c>
      <c r="Q51" s="171">
        <f>J51-N51</f>
        <v>13.880035707782429</v>
      </c>
      <c r="R51" s="223">
        <f>Q51/(48*3600)*1000000</f>
        <v>80.324280716333504</v>
      </c>
      <c r="S51" s="174"/>
      <c r="T51" s="171"/>
      <c r="U51" s="171"/>
      <c r="V51" s="171"/>
      <c r="W51" s="224"/>
      <c r="X51" s="174">
        <v>3.5084439999999999</v>
      </c>
      <c r="Y51" s="175">
        <f>X51*(G51/F51)</f>
        <v>3.3224569478897066</v>
      </c>
      <c r="Z51" s="171">
        <f>X51*G51</f>
        <v>5.856648727854755</v>
      </c>
      <c r="AA51" s="171">
        <f>(Z51/D51)*1000000</f>
        <v>8.9585448992042149</v>
      </c>
      <c r="AB51" s="224">
        <f>AA51/(48*3600)*1000000</f>
        <v>51.843431129654022</v>
      </c>
      <c r="AC51" s="174">
        <v>1.5100169999999999</v>
      </c>
      <c r="AD51" s="175">
        <f>AC51*(G51/F51)</f>
        <v>1.4299690897393749</v>
      </c>
      <c r="AE51" s="171">
        <f>AC51*G51</f>
        <v>2.5206727375694333</v>
      </c>
      <c r="AF51" s="171">
        <f>(AE51/D51)*1000000</f>
        <v>3.855713556511561</v>
      </c>
      <c r="AG51" s="224">
        <f>AF51/(48*3600)*1000000</f>
        <v>22.3131571557382</v>
      </c>
    </row>
    <row r="52" spans="1:41" s="3" customFormat="1" hidden="1" outlineLevel="2" x14ac:dyDescent="0.2">
      <c r="A52" s="3">
        <v>3</v>
      </c>
      <c r="B52" s="378"/>
      <c r="C52" s="168">
        <v>272.10606309984968</v>
      </c>
      <c r="D52" s="169">
        <v>660000</v>
      </c>
      <c r="E52" s="170">
        <v>2</v>
      </c>
      <c r="F52" s="171">
        <v>1.8204099983540991</v>
      </c>
      <c r="G52" s="172">
        <v>1.7269645878035751</v>
      </c>
      <c r="H52" s="176">
        <v>15.018459999999999</v>
      </c>
      <c r="I52" s="175">
        <f>H52*F52</f>
        <v>27.339754743881102</v>
      </c>
      <c r="J52" s="173">
        <f t="shared" ref="J52:J54" si="65">(I52/D52)*1000000</f>
        <v>41.423870824062277</v>
      </c>
      <c r="K52" s="176">
        <v>9.5160680000000006</v>
      </c>
      <c r="L52" s="175">
        <f>K52*(G52/F52)</f>
        <v>9.027588546530346</v>
      </c>
      <c r="M52" s="175">
        <f>K52*G52</f>
        <v>16.433912451130791</v>
      </c>
      <c r="N52" s="173">
        <f t="shared" ref="N52:N54" si="66">(M52/D52)*1000000</f>
        <v>24.899867350198168</v>
      </c>
      <c r="O52" s="174">
        <f t="shared" ref="O52:Q54" si="67">H52-L52</f>
        <v>5.9908714534696532</v>
      </c>
      <c r="P52" s="171">
        <f t="shared" si="67"/>
        <v>10.905842292750311</v>
      </c>
      <c r="Q52" s="171">
        <f t="shared" si="67"/>
        <v>16.524003473864109</v>
      </c>
      <c r="R52" s="223">
        <f t="shared" ref="R52:R54" si="68">Q52/(48*3600)*1000000</f>
        <v>95.625020103380251</v>
      </c>
      <c r="S52" s="174">
        <v>3.2558660000000001</v>
      </c>
      <c r="T52" s="171">
        <f>S52*(G52/F52)</f>
        <v>3.0887356637886123</v>
      </c>
      <c r="U52" s="171">
        <f>S52*G52</f>
        <v>5.6227652846336751</v>
      </c>
      <c r="V52" s="171">
        <f t="shared" ref="V52:V54" si="69">(U52/D52)*1000000</f>
        <v>8.5193413403540532</v>
      </c>
      <c r="W52" s="224">
        <f t="shared" ref="W52:W54" si="70">V52/(48*3600)*1000000</f>
        <v>49.301743867789661</v>
      </c>
      <c r="X52" s="174">
        <v>2.944842</v>
      </c>
      <c r="Y52" s="175">
        <f>X52*(G52/F52)</f>
        <v>2.7936771690304774</v>
      </c>
      <c r="Z52" s="171">
        <f>X52*G52</f>
        <v>5.0856378506766555</v>
      </c>
      <c r="AA52" s="171">
        <f t="shared" ref="AA52:AA54" si="71">(Z52/D52)*1000000</f>
        <v>7.70551189496463</v>
      </c>
      <c r="AB52" s="224">
        <f t="shared" ref="AB52:AB54" si="72">AA52/(48*3600)*1000000</f>
        <v>44.59208272548976</v>
      </c>
      <c r="AC52" s="176">
        <v>0.84967119999999996</v>
      </c>
      <c r="AD52" s="175">
        <f>AC52*(G52/F52)</f>
        <v>0.80605581984457175</v>
      </c>
      <c r="AE52" s="171">
        <f>AC52*G52</f>
        <v>1.4673520736765688</v>
      </c>
      <c r="AF52" s="171">
        <f t="shared" ref="AF52:AF54" si="73">(AE52/D52)*1000000</f>
        <v>2.2232607176917711</v>
      </c>
      <c r="AG52" s="224">
        <f t="shared" ref="AG52:AG54" si="74">AF52/(48*3600)*1000000</f>
        <v>12.866092116271822</v>
      </c>
    </row>
    <row r="53" spans="1:41" s="3" customFormat="1" hidden="1" outlineLevel="2" x14ac:dyDescent="0.2">
      <c r="A53" s="3">
        <v>4</v>
      </c>
      <c r="B53" s="378"/>
      <c r="C53" s="168">
        <v>486.7334008916709</v>
      </c>
      <c r="D53" s="169">
        <v>625000</v>
      </c>
      <c r="E53" s="170">
        <v>2</v>
      </c>
      <c r="F53" s="171">
        <v>1.6957916244427058</v>
      </c>
      <c r="G53" s="172">
        <v>1.6023462138921818</v>
      </c>
      <c r="H53" s="176">
        <v>14.323228</v>
      </c>
      <c r="I53" s="175">
        <f>H53*F53</f>
        <v>24.289210077383249</v>
      </c>
      <c r="J53" s="173">
        <f t="shared" si="65"/>
        <v>38.8627361238132</v>
      </c>
      <c r="K53" s="176">
        <v>11.237196000000001</v>
      </c>
      <c r="L53" s="175">
        <f>K53*(G53/F53)</f>
        <v>10.617978179531173</v>
      </c>
      <c r="M53" s="175">
        <f>K53*G53</f>
        <v>18.005878465364372</v>
      </c>
      <c r="N53" s="173">
        <f t="shared" si="66"/>
        <v>28.809405544582994</v>
      </c>
      <c r="O53" s="174">
        <f t="shared" si="67"/>
        <v>3.7052498204688273</v>
      </c>
      <c r="P53" s="171">
        <f t="shared" si="67"/>
        <v>6.2833316120188769</v>
      </c>
      <c r="Q53" s="171">
        <f t="shared" si="67"/>
        <v>10.053330579230206</v>
      </c>
      <c r="R53" s="223">
        <f t="shared" si="68"/>
        <v>58.178996407582204</v>
      </c>
      <c r="S53" s="174">
        <v>3.3561540000000001</v>
      </c>
      <c r="T53" s="171">
        <f>S53*(G53/F53)</f>
        <v>3.171215482861228</v>
      </c>
      <c r="U53" s="171">
        <f>S53*G53</f>
        <v>5.3777206551391012</v>
      </c>
      <c r="V53" s="171">
        <f t="shared" si="69"/>
        <v>8.6043530482225616</v>
      </c>
      <c r="W53" s="224">
        <f t="shared" si="70"/>
        <v>49.79370976980649</v>
      </c>
      <c r="X53" s="174">
        <v>2.9795379999999998</v>
      </c>
      <c r="Y53" s="175">
        <f>X53*(G53/F53)</f>
        <v>2.8153526439410639</v>
      </c>
      <c r="Z53" s="171">
        <f>X53*G53</f>
        <v>4.7742514334478834</v>
      </c>
      <c r="AA53" s="171">
        <f t="shared" si="71"/>
        <v>7.6388022935166138</v>
      </c>
      <c r="AB53" s="224">
        <f t="shared" si="72"/>
        <v>44.20603179118411</v>
      </c>
      <c r="AC53" s="174">
        <v>1.3840239999999999</v>
      </c>
      <c r="AD53" s="175">
        <f>AC53*(G53/F53)</f>
        <v>1.3077583261827461</v>
      </c>
      <c r="AE53" s="171">
        <f>AC53*G53</f>
        <v>2.2176856163359129</v>
      </c>
      <c r="AF53" s="171">
        <f t="shared" si="73"/>
        <v>3.5482969861374607</v>
      </c>
      <c r="AG53" s="224">
        <f t="shared" si="74"/>
        <v>20.534126077184379</v>
      </c>
    </row>
    <row r="54" spans="1:41" s="3" customFormat="1" hidden="1" outlineLevel="2" x14ac:dyDescent="0.2">
      <c r="A54" s="3">
        <v>7</v>
      </c>
      <c r="B54" s="379"/>
      <c r="C54" s="168">
        <v>275.1390007005146</v>
      </c>
      <c r="D54" s="169">
        <v>900000</v>
      </c>
      <c r="E54" s="170">
        <v>2</v>
      </c>
      <c r="F54" s="171">
        <v>1.7523748993695369</v>
      </c>
      <c r="G54" s="172">
        <v>1.6589294888190129</v>
      </c>
      <c r="H54" s="176">
        <v>13.973058</v>
      </c>
      <c r="I54" s="175">
        <f>H54*F54</f>
        <v>24.486036106634703</v>
      </c>
      <c r="J54" s="173">
        <f t="shared" si="65"/>
        <v>27.20670678514967</v>
      </c>
      <c r="K54" s="176">
        <v>10.347966</v>
      </c>
      <c r="L54" s="175">
        <f>K54*(G54/F54)</f>
        <v>9.7961606006070063</v>
      </c>
      <c r="M54" s="175">
        <f>K54*G54</f>
        <v>17.166545946696527</v>
      </c>
      <c r="N54" s="173">
        <f t="shared" si="66"/>
        <v>19.073939940773919</v>
      </c>
      <c r="O54" s="174">
        <f>H54-L54</f>
        <v>4.1768973993929936</v>
      </c>
      <c r="P54" s="171">
        <f t="shared" si="67"/>
        <v>7.3194901599381765</v>
      </c>
      <c r="Q54" s="171">
        <f t="shared" si="67"/>
        <v>8.1327668443757517</v>
      </c>
      <c r="R54" s="223">
        <f t="shared" si="68"/>
        <v>47.064622941989299</v>
      </c>
      <c r="S54" s="174">
        <v>1.8766479999999999</v>
      </c>
      <c r="T54" s="171">
        <f>S54*(G54/F54)</f>
        <v>1.776575725007981</v>
      </c>
      <c r="U54" s="171">
        <f>S54*G54</f>
        <v>3.1132267073332227</v>
      </c>
      <c r="V54" s="171">
        <f t="shared" si="69"/>
        <v>3.4591407859258028</v>
      </c>
      <c r="W54" s="224">
        <f t="shared" si="70"/>
        <v>20.018175844478023</v>
      </c>
      <c r="X54" s="174">
        <v>3.780008</v>
      </c>
      <c r="Y54" s="175">
        <f>X54*(G54/F54)</f>
        <v>3.5784390323257043</v>
      </c>
      <c r="Z54" s="171">
        <f>X54*G54</f>
        <v>6.2707667391717798</v>
      </c>
      <c r="AA54" s="171">
        <f t="shared" si="71"/>
        <v>6.9675185990797557</v>
      </c>
      <c r="AB54" s="224">
        <f t="shared" si="72"/>
        <v>40.321288189118953</v>
      </c>
      <c r="AC54" s="174">
        <v>0.91771579999999997</v>
      </c>
      <c r="AD54" s="175">
        <f>AC54*(G54/F54)</f>
        <v>0.8687785949929232</v>
      </c>
      <c r="AE54" s="171">
        <f>AC54*G54</f>
        <v>1.5224258029751314</v>
      </c>
      <c r="AF54" s="171">
        <f t="shared" si="73"/>
        <v>1.6915842255279236</v>
      </c>
      <c r="AG54" s="224">
        <f t="shared" si="74"/>
        <v>9.789260564397706</v>
      </c>
    </row>
    <row r="55" spans="1:41" s="3" customFormat="1" outlineLevel="1" collapsed="1" x14ac:dyDescent="0.25">
      <c r="A55" s="380" t="s">
        <v>26</v>
      </c>
      <c r="B55" s="177" t="s">
        <v>19</v>
      </c>
      <c r="C55" s="178">
        <v>349.22260437519952</v>
      </c>
      <c r="D55" s="179">
        <v>709687.5</v>
      </c>
      <c r="E55" s="180">
        <v>2</v>
      </c>
      <c r="F55" s="181">
        <v>1.7578307082544034</v>
      </c>
      <c r="G55" s="182">
        <v>1.6643852977038791</v>
      </c>
      <c r="H55" s="187">
        <f t="shared" ref="H55:AG55" si="75">AVERAGE(H51:H54)</f>
        <v>14.756749000000001</v>
      </c>
      <c r="I55" s="181">
        <f t="shared" si="75"/>
        <v>25.952927912642984</v>
      </c>
      <c r="J55" s="183">
        <f t="shared" si="75"/>
        <v>37.464804809039414</v>
      </c>
      <c r="K55" s="187">
        <f t="shared" si="75"/>
        <v>10.564295000000001</v>
      </c>
      <c r="L55" s="181">
        <f t="shared" si="75"/>
        <v>10.00157157821932</v>
      </c>
      <c r="M55" s="181">
        <f t="shared" si="75"/>
        <v>17.557243560475456</v>
      </c>
      <c r="N55" s="183">
        <f t="shared" si="75"/>
        <v>25.317270657726297</v>
      </c>
      <c r="O55" s="187">
        <f t="shared" si="75"/>
        <v>4.7551774217806804</v>
      </c>
      <c r="P55" s="181">
        <f t="shared" si="75"/>
        <v>8.3956843521675317</v>
      </c>
      <c r="Q55" s="181">
        <f t="shared" si="75"/>
        <v>12.147534151313124</v>
      </c>
      <c r="R55" s="183">
        <f t="shared" si="75"/>
        <v>70.298230042321308</v>
      </c>
      <c r="S55" s="187">
        <f t="shared" si="75"/>
        <v>2.8295560000000002</v>
      </c>
      <c r="T55" s="181">
        <f t="shared" si="75"/>
        <v>2.6788422905526068</v>
      </c>
      <c r="U55" s="181">
        <f t="shared" si="75"/>
        <v>4.7045708823686665</v>
      </c>
      <c r="V55" s="181">
        <f t="shared" si="75"/>
        <v>6.8609450581674736</v>
      </c>
      <c r="W55" s="184">
        <f t="shared" si="75"/>
        <v>39.704543160691394</v>
      </c>
      <c r="X55" s="187">
        <f t="shared" si="75"/>
        <v>3.3032080000000001</v>
      </c>
      <c r="Y55" s="181">
        <f t="shared" si="75"/>
        <v>3.1274814482967379</v>
      </c>
      <c r="Z55" s="181">
        <f t="shared" si="75"/>
        <v>5.496826187787768</v>
      </c>
      <c r="AA55" s="181">
        <f t="shared" si="75"/>
        <v>7.8175944216913029</v>
      </c>
      <c r="AB55" s="184">
        <f t="shared" si="75"/>
        <v>45.240708458861711</v>
      </c>
      <c r="AC55" s="187">
        <f t="shared" si="75"/>
        <v>1.165357</v>
      </c>
      <c r="AD55" s="181">
        <f t="shared" si="75"/>
        <v>1.103140457689904</v>
      </c>
      <c r="AE55" s="181">
        <f t="shared" si="75"/>
        <v>1.9320340576392616</v>
      </c>
      <c r="AF55" s="181">
        <f t="shared" si="75"/>
        <v>2.8297138714671792</v>
      </c>
      <c r="AG55" s="184">
        <f t="shared" si="75"/>
        <v>16.375658978398029</v>
      </c>
    </row>
    <row r="56" spans="1:41" s="3" customFormat="1" outlineLevel="1" x14ac:dyDescent="0.25">
      <c r="A56" s="380"/>
      <c r="B56" s="177" t="s">
        <v>20</v>
      </c>
      <c r="C56" s="178">
        <v>50.4413510019561</v>
      </c>
      <c r="D56" s="179">
        <v>63893.578103880413</v>
      </c>
      <c r="E56" s="180">
        <v>0</v>
      </c>
      <c r="F56" s="181">
        <v>2.5526039758539384E-2</v>
      </c>
      <c r="G56" s="182">
        <v>2.5526039758545185E-2</v>
      </c>
      <c r="H56" s="187">
        <f t="shared" ref="H56:AG56" si="76">STDEV(H51:H54)/SQRT(H57)</f>
        <v>0.38552851704337837</v>
      </c>
      <c r="I56" s="181">
        <f t="shared" si="76"/>
        <v>0.90755145649770719</v>
      </c>
      <c r="J56" s="183">
        <f t="shared" si="76"/>
        <v>3.4985446825966733</v>
      </c>
      <c r="K56" s="187">
        <f t="shared" si="76"/>
        <v>0.40295052163137857</v>
      </c>
      <c r="L56" s="181">
        <f t="shared" si="76"/>
        <v>0.37502761403186252</v>
      </c>
      <c r="M56" s="181">
        <f t="shared" si="76"/>
        <v>0.47878793778764905</v>
      </c>
      <c r="N56" s="183">
        <f t="shared" si="76"/>
        <v>2.2617918878131285</v>
      </c>
      <c r="O56" s="187">
        <f t="shared" si="76"/>
        <v>0.5097190739477605</v>
      </c>
      <c r="P56" s="181">
        <f t="shared" si="76"/>
        <v>1.0157645949833976</v>
      </c>
      <c r="Q56" s="181">
        <f t="shared" si="76"/>
        <v>1.8854506646196554</v>
      </c>
      <c r="R56" s="183">
        <f t="shared" si="76"/>
        <v>10.911172827660081</v>
      </c>
      <c r="S56" s="187">
        <f t="shared" si="76"/>
        <v>0.47733275014536064</v>
      </c>
      <c r="T56" s="181">
        <f t="shared" si="76"/>
        <v>0.45176116352682716</v>
      </c>
      <c r="U56" s="181">
        <f t="shared" si="76"/>
        <v>0.7988103509126282</v>
      </c>
      <c r="V56" s="181">
        <f t="shared" si="76"/>
        <v>1.7010791650792276</v>
      </c>
      <c r="W56" s="184">
        <f t="shared" si="76"/>
        <v>9.8442081312455407</v>
      </c>
      <c r="X56" s="187">
        <f t="shared" si="76"/>
        <v>0.2046640569632735</v>
      </c>
      <c r="Y56" s="181">
        <f t="shared" si="76"/>
        <v>0.19369819208408998</v>
      </c>
      <c r="Z56" s="181">
        <f t="shared" si="76"/>
        <v>0.34395328675107462</v>
      </c>
      <c r="AA56" s="181">
        <f t="shared" si="76"/>
        <v>0.41522343525507549</v>
      </c>
      <c r="AB56" s="184">
        <f t="shared" si="76"/>
        <v>2.4029133984668727</v>
      </c>
      <c r="AC56" s="187">
        <f t="shared" si="76"/>
        <v>0.16522445862827517</v>
      </c>
      <c r="AD56" s="181">
        <f t="shared" si="76"/>
        <v>0.1559567759467276</v>
      </c>
      <c r="AE56" s="181">
        <f t="shared" si="76"/>
        <v>0.26009622850723618</v>
      </c>
      <c r="AF56" s="181">
        <f t="shared" si="76"/>
        <v>0.51898631686284791</v>
      </c>
      <c r="AG56" s="184">
        <f t="shared" si="76"/>
        <v>3.0033930374007358</v>
      </c>
    </row>
    <row r="57" spans="1:41" s="3" customFormat="1" outlineLevel="1" x14ac:dyDescent="0.25">
      <c r="A57" s="380"/>
      <c r="B57" s="177" t="s">
        <v>21</v>
      </c>
      <c r="C57" s="189">
        <v>4</v>
      </c>
      <c r="D57" s="190">
        <v>4</v>
      </c>
      <c r="E57" s="18">
        <v>4</v>
      </c>
      <c r="F57" s="18">
        <v>4</v>
      </c>
      <c r="G57" s="18">
        <v>4</v>
      </c>
      <c r="H57" s="204">
        <f t="shared" ref="H57:AG57" si="77">COUNT(H51:H54)</f>
        <v>4</v>
      </c>
      <c r="I57" s="207">
        <f t="shared" si="77"/>
        <v>4</v>
      </c>
      <c r="J57" s="212">
        <f t="shared" si="77"/>
        <v>4</v>
      </c>
      <c r="K57" s="204">
        <f t="shared" si="77"/>
        <v>4</v>
      </c>
      <c r="L57" s="207">
        <f t="shared" si="77"/>
        <v>4</v>
      </c>
      <c r="M57" s="207">
        <f t="shared" si="77"/>
        <v>4</v>
      </c>
      <c r="N57" s="212">
        <f t="shared" si="77"/>
        <v>4</v>
      </c>
      <c r="O57" s="204">
        <f t="shared" si="77"/>
        <v>4</v>
      </c>
      <c r="P57" s="207">
        <f t="shared" si="77"/>
        <v>4</v>
      </c>
      <c r="Q57" s="207">
        <f t="shared" si="77"/>
        <v>4</v>
      </c>
      <c r="R57" s="212">
        <f t="shared" si="77"/>
        <v>4</v>
      </c>
      <c r="S57" s="204">
        <f t="shared" si="77"/>
        <v>3</v>
      </c>
      <c r="T57" s="207">
        <f t="shared" si="77"/>
        <v>3</v>
      </c>
      <c r="U57" s="207">
        <f t="shared" si="77"/>
        <v>3</v>
      </c>
      <c r="V57" s="207">
        <f t="shared" si="77"/>
        <v>3</v>
      </c>
      <c r="W57" s="209">
        <f t="shared" si="77"/>
        <v>3</v>
      </c>
      <c r="X57" s="204">
        <f t="shared" si="77"/>
        <v>4</v>
      </c>
      <c r="Y57" s="207">
        <f t="shared" si="77"/>
        <v>4</v>
      </c>
      <c r="Z57" s="207">
        <f t="shared" si="77"/>
        <v>4</v>
      </c>
      <c r="AA57" s="207">
        <f t="shared" si="77"/>
        <v>4</v>
      </c>
      <c r="AB57" s="209">
        <f t="shared" si="77"/>
        <v>4</v>
      </c>
      <c r="AC57" s="204">
        <f t="shared" si="77"/>
        <v>4</v>
      </c>
      <c r="AD57" s="207">
        <f t="shared" si="77"/>
        <v>4</v>
      </c>
      <c r="AE57" s="207">
        <f t="shared" si="77"/>
        <v>4</v>
      </c>
      <c r="AF57" s="207">
        <f t="shared" si="77"/>
        <v>4</v>
      </c>
      <c r="AG57" s="209">
        <f t="shared" si="77"/>
        <v>4</v>
      </c>
    </row>
    <row r="58" spans="1:41" s="3" customFormat="1" x14ac:dyDescent="0.25">
      <c r="C58" s="16"/>
      <c r="E58" s="17"/>
      <c r="H58" s="200"/>
      <c r="I58" s="200"/>
      <c r="J58" s="200"/>
      <c r="K58" s="205"/>
      <c r="L58" s="205"/>
      <c r="M58" s="220"/>
      <c r="N58" s="220"/>
      <c r="O58" s="200"/>
      <c r="P58" s="200"/>
      <c r="Q58" s="200"/>
      <c r="R58" s="200"/>
      <c r="S58" s="217"/>
      <c r="T58" s="217"/>
      <c r="U58" s="200"/>
      <c r="V58" s="200"/>
      <c r="W58" s="198"/>
      <c r="X58" s="200"/>
      <c r="Y58" s="200"/>
      <c r="Z58" s="200"/>
      <c r="AA58" s="200"/>
      <c r="AB58" s="198"/>
      <c r="AC58" s="200"/>
      <c r="AD58" s="200"/>
      <c r="AE58" s="200"/>
      <c r="AF58" s="200"/>
      <c r="AG58" s="198"/>
    </row>
    <row r="59" spans="1:41" s="3" customFormat="1" x14ac:dyDescent="0.25">
      <c r="E59" s="18"/>
      <c r="H59" s="200"/>
      <c r="I59" s="200"/>
      <c r="J59" s="200"/>
      <c r="K59" s="205"/>
      <c r="L59" s="205"/>
      <c r="M59" s="220"/>
      <c r="N59" s="220"/>
      <c r="O59" s="200"/>
      <c r="P59" s="200"/>
      <c r="Q59" s="200"/>
      <c r="R59" s="200"/>
      <c r="S59" s="217"/>
      <c r="T59" s="217"/>
      <c r="U59" s="200"/>
      <c r="V59" s="200"/>
      <c r="W59" s="198"/>
      <c r="X59" s="200"/>
      <c r="Y59" s="200"/>
      <c r="Z59" s="200"/>
      <c r="AA59" s="200"/>
      <c r="AB59" s="198"/>
      <c r="AC59" s="200"/>
      <c r="AD59" s="200"/>
      <c r="AE59" s="200"/>
      <c r="AF59" s="200"/>
      <c r="AG59" s="198"/>
    </row>
    <row r="60" spans="1:41" s="1" customFormat="1" x14ac:dyDescent="0.2">
      <c r="A60" s="3"/>
      <c r="B60" s="158"/>
      <c r="C60" s="158"/>
      <c r="D60" s="158"/>
      <c r="E60" s="158"/>
      <c r="F60" s="158"/>
      <c r="G60" s="158"/>
      <c r="H60" s="381" t="s">
        <v>27</v>
      </c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 t="s">
        <v>27</v>
      </c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"/>
      <c r="AI60" s="3"/>
      <c r="AJ60" s="3"/>
      <c r="AK60" s="3"/>
      <c r="AL60" s="3"/>
      <c r="AM60" s="3"/>
      <c r="AN60" s="3"/>
      <c r="AO60" s="3"/>
    </row>
    <row r="61" spans="1:41" s="1" customFormat="1" x14ac:dyDescent="0.2">
      <c r="A61" s="158"/>
      <c r="B61" s="158"/>
      <c r="C61" s="158"/>
      <c r="D61" s="158"/>
      <c r="E61" s="158"/>
      <c r="F61" s="158"/>
      <c r="G61" s="158"/>
      <c r="H61" s="382"/>
      <c r="I61" s="382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2"/>
      <c r="AH61" s="3"/>
      <c r="AI61" s="3"/>
      <c r="AJ61" s="3"/>
      <c r="AK61" s="3"/>
      <c r="AL61" s="3"/>
      <c r="AM61" s="3"/>
      <c r="AN61" s="3"/>
      <c r="AO61" s="3"/>
    </row>
    <row r="62" spans="1:41" s="1" customFormat="1" ht="14.25" outlineLevel="1" x14ac:dyDescent="0.2">
      <c r="A62" s="3"/>
      <c r="B62" s="159"/>
      <c r="C62" s="160"/>
      <c r="D62" s="161"/>
      <c r="E62" s="162"/>
      <c r="F62" s="163"/>
      <c r="G62" s="19"/>
      <c r="H62" s="383" t="s">
        <v>1</v>
      </c>
      <c r="I62" s="384"/>
      <c r="J62" s="385"/>
      <c r="K62" s="383" t="s">
        <v>2</v>
      </c>
      <c r="L62" s="384"/>
      <c r="M62" s="384"/>
      <c r="N62" s="385"/>
      <c r="O62" s="386" t="s">
        <v>3</v>
      </c>
      <c r="P62" s="387"/>
      <c r="Q62" s="387"/>
      <c r="R62" s="388"/>
      <c r="S62" s="389" t="s">
        <v>4</v>
      </c>
      <c r="T62" s="390"/>
      <c r="U62" s="390"/>
      <c r="V62" s="390"/>
      <c r="W62" s="391"/>
      <c r="X62" s="392" t="s">
        <v>5</v>
      </c>
      <c r="Y62" s="393"/>
      <c r="Z62" s="393"/>
      <c r="AA62" s="393"/>
      <c r="AB62" s="394"/>
      <c r="AC62" s="392" t="s">
        <v>6</v>
      </c>
      <c r="AD62" s="393"/>
      <c r="AE62" s="393"/>
      <c r="AF62" s="393"/>
      <c r="AG62" s="394"/>
      <c r="AH62" s="3"/>
      <c r="AI62" s="3"/>
      <c r="AJ62" s="3"/>
      <c r="AK62" s="3"/>
      <c r="AL62" s="3"/>
      <c r="AM62" s="3"/>
      <c r="AN62" s="3"/>
      <c r="AO62" s="3"/>
    </row>
    <row r="63" spans="1:41" s="2" customFormat="1" ht="14.25" outlineLevel="1" x14ac:dyDescent="0.25">
      <c r="B63" s="164"/>
      <c r="C63" s="165" t="s">
        <v>7</v>
      </c>
      <c r="D63" s="166" t="s">
        <v>8</v>
      </c>
      <c r="E63" s="162" t="s">
        <v>9</v>
      </c>
      <c r="F63" s="167" t="s">
        <v>10</v>
      </c>
      <c r="G63" s="164" t="s">
        <v>11</v>
      </c>
      <c r="H63" s="202" t="s">
        <v>12</v>
      </c>
      <c r="I63" s="206" t="s">
        <v>13</v>
      </c>
      <c r="J63" s="210" t="s">
        <v>14</v>
      </c>
      <c r="K63" s="202" t="s">
        <v>15</v>
      </c>
      <c r="L63" s="206" t="s">
        <v>16</v>
      </c>
      <c r="M63" s="206" t="s">
        <v>13</v>
      </c>
      <c r="N63" s="218" t="s">
        <v>14</v>
      </c>
      <c r="O63" s="202" t="s">
        <v>17</v>
      </c>
      <c r="P63" s="219" t="s">
        <v>13</v>
      </c>
      <c r="Q63" s="220" t="s">
        <v>14</v>
      </c>
      <c r="R63" s="215" t="s">
        <v>88</v>
      </c>
      <c r="S63" s="202" t="s">
        <v>15</v>
      </c>
      <c r="T63" s="206" t="s">
        <v>16</v>
      </c>
      <c r="U63" s="206" t="s">
        <v>13</v>
      </c>
      <c r="V63" s="206" t="s">
        <v>14</v>
      </c>
      <c r="W63" s="215" t="s">
        <v>88</v>
      </c>
      <c r="X63" s="202" t="s">
        <v>15</v>
      </c>
      <c r="Y63" s="206" t="s">
        <v>16</v>
      </c>
      <c r="Z63" s="206" t="s">
        <v>13</v>
      </c>
      <c r="AA63" s="206" t="s">
        <v>14</v>
      </c>
      <c r="AB63" s="215" t="s">
        <v>88</v>
      </c>
      <c r="AC63" s="202" t="s">
        <v>15</v>
      </c>
      <c r="AD63" s="206" t="s">
        <v>16</v>
      </c>
      <c r="AE63" s="206" t="s">
        <v>13</v>
      </c>
      <c r="AF63" s="206" t="s">
        <v>14</v>
      </c>
      <c r="AG63" s="215" t="s">
        <v>88</v>
      </c>
    </row>
    <row r="64" spans="1:41" s="3" customFormat="1" hidden="1" outlineLevel="2" x14ac:dyDescent="0.2">
      <c r="B64" s="377" t="s">
        <v>18</v>
      </c>
      <c r="C64" s="168">
        <v>591.09140978298126</v>
      </c>
      <c r="D64" s="169">
        <v>523333.33333333337</v>
      </c>
      <c r="E64" s="170">
        <v>2</v>
      </c>
      <c r="F64" s="171">
        <v>1.6906621622135731</v>
      </c>
      <c r="G64" s="172">
        <v>1.643939456938311</v>
      </c>
      <c r="H64" s="176">
        <v>0.35251149999999998</v>
      </c>
      <c r="I64" s="175">
        <f>H64*F64</f>
        <v>0.59597785479514997</v>
      </c>
      <c r="J64" s="173">
        <f>(I64/D64)*1000000</f>
        <v>1.138811187506656</v>
      </c>
      <c r="K64" s="176">
        <v>3.9057080000000001E-2</v>
      </c>
      <c r="L64" s="175">
        <f>K64*(G64/F64)</f>
        <v>3.7977708568771501E-2</v>
      </c>
      <c r="M64" s="175">
        <f>K64*G64</f>
        <v>6.4207474884796167E-2</v>
      </c>
      <c r="N64" s="173">
        <f>(M64/D64)*1000000</f>
        <v>0.12268944245502451</v>
      </c>
      <c r="O64" s="174">
        <f>H64-L64</f>
        <v>0.3145337914312285</v>
      </c>
      <c r="P64" s="221">
        <f>I64-M64</f>
        <v>0.53177037991035381</v>
      </c>
      <c r="Q64" s="221">
        <f>J64-N64</f>
        <v>1.0161217450516316</v>
      </c>
      <c r="R64" s="223">
        <f>Q64/(24*3600)*1000000</f>
        <v>11.760668345504994</v>
      </c>
      <c r="S64" s="174">
        <v>0.12167532</v>
      </c>
      <c r="T64" s="175">
        <f>S64*(G64/F64)</f>
        <v>0.11831273210828906</v>
      </c>
      <c r="U64" s="171">
        <f>S64*G64</f>
        <v>0.20002685948359522</v>
      </c>
      <c r="V64" s="171">
        <f>(U64/D64)*1000000</f>
        <v>0.38221692894954495</v>
      </c>
      <c r="W64" s="224">
        <f>V64/(24*3600)*1000000</f>
        <v>4.4238070480271405</v>
      </c>
      <c r="X64" s="174">
        <v>0.16946600000000001</v>
      </c>
      <c r="Y64" s="175">
        <f>X64*(G64/F64)</f>
        <v>0.16478268115065006</v>
      </c>
      <c r="Z64" s="171">
        <f>X64*G64</f>
        <v>0.27859184400950782</v>
      </c>
      <c r="AA64" s="171">
        <f>(Z64/D64)*1000000</f>
        <v>0.53234110320288108</v>
      </c>
      <c r="AB64" s="224">
        <f>AA64/(24*3600)*1000000</f>
        <v>6.1613553611444569</v>
      </c>
      <c r="AC64" s="174">
        <v>0.1624004</v>
      </c>
      <c r="AD64" s="175">
        <f>AC64*(G64/F64)</f>
        <v>0.15791234425747955</v>
      </c>
      <c r="AE64" s="171">
        <f>AC64*G64</f>
        <v>0.2669764253825645</v>
      </c>
      <c r="AF64" s="171">
        <f>(AE64/D64)*1000000</f>
        <v>0.51014603576286199</v>
      </c>
      <c r="AG64" s="224">
        <f>AF64/(24*3600)*1000000</f>
        <v>5.9044680065146062</v>
      </c>
    </row>
    <row r="65" spans="1:41" s="3" customFormat="1" ht="14.25" hidden="1" customHeight="1" outlineLevel="2" x14ac:dyDescent="0.2">
      <c r="A65" s="3">
        <v>5</v>
      </c>
      <c r="B65" s="378"/>
      <c r="C65" s="168">
        <v>416.4134786520525</v>
      </c>
      <c r="D65" s="169">
        <v>655000</v>
      </c>
      <c r="E65" s="170">
        <v>2</v>
      </c>
      <c r="F65" s="171">
        <v>1.7272491714829057</v>
      </c>
      <c r="G65" s="172">
        <v>1.6805264662076436</v>
      </c>
      <c r="H65" s="176">
        <f>H64</f>
        <v>0.35251149999999998</v>
      </c>
      <c r="I65" s="175">
        <f>H65*F65</f>
        <v>0.60887519631319631</v>
      </c>
      <c r="J65" s="173">
        <f>(I65/D65)*1000000</f>
        <v>0.92958045238655929</v>
      </c>
      <c r="K65" s="176">
        <v>0.2062059</v>
      </c>
      <c r="L65" s="175">
        <f>K65*(G65/F65)</f>
        <v>0.20062795696156241</v>
      </c>
      <c r="M65" s="175">
        <f>K65*G65</f>
        <v>0.34653447243816671</v>
      </c>
      <c r="N65" s="173">
        <f>(M65/D65)*1000000</f>
        <v>0.52906026326437672</v>
      </c>
      <c r="O65" s="174">
        <f t="shared" ref="O65:Q67" si="78">H65-L65</f>
        <v>0.15188354303843757</v>
      </c>
      <c r="P65" s="221">
        <f t="shared" si="78"/>
        <v>0.2623407238750296</v>
      </c>
      <c r="Q65" s="221">
        <f t="shared" si="78"/>
        <v>0.40052018912218257</v>
      </c>
      <c r="R65" s="223">
        <f>Q65/(24*3600)*1000000</f>
        <v>4.6356503370622981</v>
      </c>
      <c r="S65" s="176">
        <v>0</v>
      </c>
      <c r="T65" s="175">
        <f>S65*(G65/F65)</f>
        <v>0</v>
      </c>
      <c r="U65" s="171">
        <f>S65*G65</f>
        <v>0</v>
      </c>
      <c r="V65" s="171">
        <f t="shared" ref="V65:V67" si="79">(U65/D65)*1000000</f>
        <v>0</v>
      </c>
      <c r="W65" s="224">
        <f>V65/(24*3600)*1000000</f>
        <v>0</v>
      </c>
      <c r="X65" s="174">
        <v>0.42868489999999998</v>
      </c>
      <c r="Y65" s="175">
        <f>X65*(G65/F65)</f>
        <v>0.41708882077220721</v>
      </c>
      <c r="Z65" s="171">
        <f>X65*G65</f>
        <v>0.72041632011357704</v>
      </c>
      <c r="AA65" s="171">
        <f>(Z65/D65)*1000000</f>
        <v>1.0998722444482092</v>
      </c>
      <c r="AB65" s="224">
        <f>AA65/(24*3600)*1000000</f>
        <v>12.73000282926168</v>
      </c>
      <c r="AC65" s="174">
        <v>0.38107724999999998</v>
      </c>
      <c r="AD65" s="175">
        <f>AC65*(G65/F65)</f>
        <v>0.37076897466091202</v>
      </c>
      <c r="AE65" s="171">
        <f>AC65*G65</f>
        <v>0.6404104042946267</v>
      </c>
      <c r="AF65" s="171">
        <f>(AE65/D65)*1000000</f>
        <v>0.97772580808339948</v>
      </c>
      <c r="AG65" s="224">
        <f>AF65/(24*3600)*1000000</f>
        <v>11.316270926891198</v>
      </c>
    </row>
    <row r="66" spans="1:41" s="3" customFormat="1" ht="14.25" hidden="1" customHeight="1" outlineLevel="2" x14ac:dyDescent="0.2">
      <c r="A66" s="3">
        <v>6</v>
      </c>
      <c r="B66" s="378"/>
      <c r="C66" s="168">
        <v>325.12987154505475</v>
      </c>
      <c r="D66" s="169">
        <v>742500</v>
      </c>
      <c r="E66" s="170">
        <v>2</v>
      </c>
      <c r="F66" s="171">
        <v>1.7585910703777969</v>
      </c>
      <c r="G66" s="172">
        <v>1.7118683651025348</v>
      </c>
      <c r="H66" s="176">
        <f t="shared" ref="H66:H67" si="80">H65</f>
        <v>0.35251149999999998</v>
      </c>
      <c r="I66" s="175">
        <f>H66*F66</f>
        <v>0.61992357610548277</v>
      </c>
      <c r="J66" s="173">
        <f>(I66/D66)*1000000</f>
        <v>0.83491390721277137</v>
      </c>
      <c r="K66" s="176">
        <v>0.15990740000000001</v>
      </c>
      <c r="L66" s="175">
        <f>K66*(G66/F66)</f>
        <v>0.15565893857688565</v>
      </c>
      <c r="M66" s="175">
        <f>K66*G66</f>
        <v>0.27374041940579708</v>
      </c>
      <c r="N66" s="173">
        <f>(M66/D66)*1000000</f>
        <v>0.368673965529693</v>
      </c>
      <c r="O66" s="174">
        <f t="shared" si="78"/>
        <v>0.19685256142311433</v>
      </c>
      <c r="P66" s="221">
        <f t="shared" si="78"/>
        <v>0.34618315669968569</v>
      </c>
      <c r="Q66" s="221">
        <f t="shared" si="78"/>
        <v>0.46623994168307836</v>
      </c>
      <c r="R66" s="223">
        <f>Q66/(24*3600)*1000000</f>
        <v>5.3962956213319258</v>
      </c>
      <c r="S66" s="176">
        <v>0</v>
      </c>
      <c r="T66" s="175">
        <f>S66*(G66/F66)</f>
        <v>0</v>
      </c>
      <c r="U66" s="171">
        <f>S66*G66</f>
        <v>0</v>
      </c>
      <c r="V66" s="171">
        <f t="shared" si="79"/>
        <v>0</v>
      </c>
      <c r="W66" s="224">
        <f>V66/(24*3600)*1000000</f>
        <v>0</v>
      </c>
      <c r="X66" s="174">
        <v>0.4239946</v>
      </c>
      <c r="Y66" s="175">
        <f>X66*(G66/F66)</f>
        <v>0.4127298011119635</v>
      </c>
      <c r="Z66" s="171">
        <f>X66*G66</f>
        <v>0.72582294271430325</v>
      </c>
      <c r="AA66" s="171">
        <f>(Z66/D66)*1000000</f>
        <v>0.9775393167869405</v>
      </c>
      <c r="AB66" s="224">
        <f>AA66/(24*3600)*1000000</f>
        <v>11.314112462811812</v>
      </c>
      <c r="AC66" s="174">
        <v>0.36863879999999999</v>
      </c>
      <c r="AD66" s="175">
        <f>AC66*(G66/F66)</f>
        <v>0.35884470841409982</v>
      </c>
      <c r="AE66" s="171">
        <f>AC66*G66</f>
        <v>0.63106109986936032</v>
      </c>
      <c r="AF66" s="171">
        <f>(AE66/D66)*1000000</f>
        <v>0.84991393921799374</v>
      </c>
      <c r="AG66" s="224">
        <f>AF66/(24*3600)*1000000</f>
        <v>9.83696688909715</v>
      </c>
    </row>
    <row r="67" spans="1:41" s="3" customFormat="1" ht="14.25" hidden="1" customHeight="1" outlineLevel="2" x14ac:dyDescent="0.2">
      <c r="A67" s="3">
        <v>8</v>
      </c>
      <c r="B67" s="379"/>
      <c r="C67" s="168">
        <v>420.0312089040624</v>
      </c>
      <c r="D67" s="169">
        <v>495000</v>
      </c>
      <c r="E67" s="170">
        <v>1.9</v>
      </c>
      <c r="F67" s="171">
        <v>1.6920845515924889</v>
      </c>
      <c r="G67" s="172">
        <v>1.6453618463172268</v>
      </c>
      <c r="H67" s="176">
        <f t="shared" si="80"/>
        <v>0.35251149999999998</v>
      </c>
      <c r="I67" s="175">
        <f>H67*F67</f>
        <v>0.59647926340869561</v>
      </c>
      <c r="J67" s="173">
        <f>(I67/D67)*1000000</f>
        <v>1.2050086129468598</v>
      </c>
      <c r="K67" s="176">
        <v>0.17447409999999999</v>
      </c>
      <c r="L67" s="175">
        <f>K67*(G67/F67)</f>
        <v>0.16965643179022022</v>
      </c>
      <c r="M67" s="175">
        <f>K67*G67</f>
        <v>0.28707302731053647</v>
      </c>
      <c r="N67" s="173">
        <f>(M67/D67)*1000000</f>
        <v>0.57994550971825554</v>
      </c>
      <c r="O67" s="174">
        <f t="shared" si="78"/>
        <v>0.18285506820977976</v>
      </c>
      <c r="P67" s="221">
        <f t="shared" si="78"/>
        <v>0.30940623609815915</v>
      </c>
      <c r="Q67" s="221">
        <f t="shared" si="78"/>
        <v>0.62506310322860426</v>
      </c>
      <c r="R67" s="223">
        <f>Q67/(24*3600)*1000000</f>
        <v>7.234526657738475</v>
      </c>
      <c r="S67" s="174">
        <v>0.1439706</v>
      </c>
      <c r="T67" s="175">
        <f>S67*(G67/F67)</f>
        <v>0.1399952100552293</v>
      </c>
      <c r="U67" s="171">
        <f>S67*G67</f>
        <v>0.23688373223139894</v>
      </c>
      <c r="V67" s="171">
        <f t="shared" si="79"/>
        <v>0.47855299440686655</v>
      </c>
      <c r="W67" s="224">
        <f>V67/(24*3600)*1000000</f>
        <v>5.5388078056350292</v>
      </c>
      <c r="X67" s="174">
        <v>0.2827443</v>
      </c>
      <c r="Y67" s="175">
        <f>X67*(G67/F67)</f>
        <v>0.2749370195749602</v>
      </c>
      <c r="Z67" s="171">
        <f>X67*G67</f>
        <v>0.4652166834836719</v>
      </c>
      <c r="AA67" s="171">
        <f>(Z67/D67)*1000000</f>
        <v>0.93983168380539783</v>
      </c>
      <c r="AB67" s="224">
        <f>AA67/(24*3600)*1000000</f>
        <v>10.877681525525437</v>
      </c>
      <c r="AC67" s="174">
        <v>0.24369394999999999</v>
      </c>
      <c r="AD67" s="175">
        <f>AC67*(G67/F67)</f>
        <v>0.23696494783961825</v>
      </c>
      <c r="AE67" s="171">
        <f>AC67*G67</f>
        <v>0.40096472750833795</v>
      </c>
      <c r="AF67" s="171">
        <f>(AE67/D67)*1000000</f>
        <v>0.81002975254209686</v>
      </c>
      <c r="AG67" s="224">
        <f>AF67/(24*3600)*1000000</f>
        <v>9.3753443581261209</v>
      </c>
    </row>
    <row r="68" spans="1:41" s="3" customFormat="1" outlineLevel="1" collapsed="1" x14ac:dyDescent="0.25">
      <c r="A68" s="380" t="s">
        <v>18</v>
      </c>
      <c r="B68" s="177" t="s">
        <v>19</v>
      </c>
      <c r="C68" s="178">
        <v>438.16649222103774</v>
      </c>
      <c r="D68" s="179">
        <v>603958.33333333337</v>
      </c>
      <c r="E68" s="180">
        <v>1.9750000000000001</v>
      </c>
      <c r="F68" s="181">
        <v>1.717146738916691</v>
      </c>
      <c r="G68" s="182">
        <v>1.6704240336414289</v>
      </c>
      <c r="H68" s="187">
        <f t="shared" ref="H68:AG68" si="81">AVERAGE(H64:H67)</f>
        <v>0.35251149999999998</v>
      </c>
      <c r="I68" s="181">
        <f t="shared" si="81"/>
        <v>0.60531397265563125</v>
      </c>
      <c r="J68" s="183">
        <f t="shared" si="81"/>
        <v>1.0270785400132116</v>
      </c>
      <c r="K68" s="187">
        <f t="shared" si="81"/>
        <v>0.14491112</v>
      </c>
      <c r="L68" s="181">
        <f t="shared" si="81"/>
        <v>0.14098025897435995</v>
      </c>
      <c r="M68" s="181">
        <f t="shared" si="81"/>
        <v>0.24288884850982412</v>
      </c>
      <c r="N68" s="183">
        <f t="shared" si="81"/>
        <v>0.40009229524183743</v>
      </c>
      <c r="O68" s="187">
        <f t="shared" si="81"/>
        <v>0.21153124102564003</v>
      </c>
      <c r="P68" s="182">
        <f t="shared" si="81"/>
        <v>0.36242512414580702</v>
      </c>
      <c r="Q68" s="182">
        <f t="shared" si="81"/>
        <v>0.62698624477137421</v>
      </c>
      <c r="R68" s="192">
        <f t="shared" si="81"/>
        <v>7.2567852404094229</v>
      </c>
      <c r="S68" s="187">
        <f t="shared" si="81"/>
        <v>6.6411479999999995E-2</v>
      </c>
      <c r="T68" s="181">
        <f t="shared" si="81"/>
        <v>6.4576985540879595E-2</v>
      </c>
      <c r="U68" s="181">
        <f t="shared" si="81"/>
        <v>0.10922764792874853</v>
      </c>
      <c r="V68" s="181">
        <f t="shared" si="81"/>
        <v>0.21519248083910286</v>
      </c>
      <c r="W68" s="184">
        <f t="shared" si="81"/>
        <v>2.4906537134155426</v>
      </c>
      <c r="X68" s="187">
        <f t="shared" si="81"/>
        <v>0.32622245000000005</v>
      </c>
      <c r="Y68" s="181">
        <f t="shared" si="81"/>
        <v>0.31738458065244524</v>
      </c>
      <c r="Z68" s="181">
        <f t="shared" si="81"/>
        <v>0.547511947580265</v>
      </c>
      <c r="AA68" s="181">
        <f t="shared" si="81"/>
        <v>0.88739608706085715</v>
      </c>
      <c r="AB68" s="184">
        <f t="shared" si="81"/>
        <v>10.270788044685847</v>
      </c>
      <c r="AC68" s="187">
        <f t="shared" si="81"/>
        <v>0.2889526</v>
      </c>
      <c r="AD68" s="181">
        <f t="shared" si="81"/>
        <v>0.28112274379302743</v>
      </c>
      <c r="AE68" s="181">
        <f t="shared" si="81"/>
        <v>0.48485316426372232</v>
      </c>
      <c r="AF68" s="181">
        <f t="shared" si="81"/>
        <v>0.78695388390158805</v>
      </c>
      <c r="AG68" s="184">
        <f t="shared" si="81"/>
        <v>9.1082625451572685</v>
      </c>
    </row>
    <row r="69" spans="1:41" s="3" customFormat="1" outlineLevel="1" x14ac:dyDescent="0.25">
      <c r="A69" s="380"/>
      <c r="B69" s="177" t="s">
        <v>20</v>
      </c>
      <c r="C69" s="178">
        <v>55.501794359501496</v>
      </c>
      <c r="D69" s="179">
        <v>57858.558979827765</v>
      </c>
      <c r="E69" s="180">
        <v>2.4999999999997514E-2</v>
      </c>
      <c r="F69" s="181">
        <v>1.6199891436440912E-2</v>
      </c>
      <c r="G69" s="182">
        <v>1.6199891436440912E-2</v>
      </c>
      <c r="H69" s="187">
        <f t="shared" ref="H69:AG69" si="82">STDEV(H64:H67)/SQRT(H70)</f>
        <v>0</v>
      </c>
      <c r="I69" s="181">
        <f t="shared" si="82"/>
        <v>5.710648030096948E-3</v>
      </c>
      <c r="J69" s="183">
        <f t="shared" si="82"/>
        <v>8.6879427254216865E-2</v>
      </c>
      <c r="K69" s="187">
        <f t="shared" si="82"/>
        <v>3.6584361458471111E-2</v>
      </c>
      <c r="L69" s="181">
        <f t="shared" si="82"/>
        <v>3.559630105721074E-2</v>
      </c>
      <c r="M69" s="181">
        <f t="shared" si="82"/>
        <v>6.162623205196037E-2</v>
      </c>
      <c r="N69" s="183">
        <f t="shared" si="82"/>
        <v>0.10284266693576424</v>
      </c>
      <c r="O69" s="187">
        <f t="shared" si="82"/>
        <v>3.5596301057210789E-2</v>
      </c>
      <c r="P69" s="181">
        <f t="shared" si="82"/>
        <v>5.8998239256107643E-2</v>
      </c>
      <c r="Q69" s="181">
        <f t="shared" si="82"/>
        <v>0.13800856989381019</v>
      </c>
      <c r="R69" s="183">
        <f t="shared" si="82"/>
        <v>1.5973214108079903</v>
      </c>
      <c r="S69" s="187">
        <f t="shared" si="82"/>
        <v>3.8611827266504757E-2</v>
      </c>
      <c r="T69" s="181">
        <f t="shared" si="82"/>
        <v>3.75453205818733E-2</v>
      </c>
      <c r="U69" s="181">
        <f t="shared" si="82"/>
        <v>6.3509796372003699E-2</v>
      </c>
      <c r="V69" s="181">
        <f t="shared" si="82"/>
        <v>0.12578802738226233</v>
      </c>
      <c r="W69" s="184">
        <f t="shared" si="82"/>
        <v>1.4558799465539618</v>
      </c>
      <c r="X69" s="187">
        <f t="shared" si="82"/>
        <v>6.2263473186966935E-2</v>
      </c>
      <c r="Y69" s="181">
        <f t="shared" si="82"/>
        <v>6.0636060321201113E-2</v>
      </c>
      <c r="Z69" s="181">
        <f t="shared" si="82"/>
        <v>0.10831330543999974</v>
      </c>
      <c r="AA69" s="181">
        <f t="shared" si="82"/>
        <v>0.12318192937409279</v>
      </c>
      <c r="AB69" s="184">
        <f t="shared" si="82"/>
        <v>1.4257167751631101</v>
      </c>
      <c r="AC69" s="187">
        <f t="shared" si="82"/>
        <v>5.236144123042339E-2</v>
      </c>
      <c r="AD69" s="181">
        <f t="shared" si="82"/>
        <v>5.0996620795360499E-2</v>
      </c>
      <c r="AE69" s="181">
        <f t="shared" si="82"/>
        <v>9.1324676533255655E-2</v>
      </c>
      <c r="AF69" s="181">
        <f t="shared" si="82"/>
        <v>9.8958314509267703E-2</v>
      </c>
      <c r="AG69" s="184">
        <f t="shared" si="82"/>
        <v>1.1453508623757842</v>
      </c>
    </row>
    <row r="70" spans="1:41" s="3" customFormat="1" outlineLevel="1" x14ac:dyDescent="0.25">
      <c r="A70" s="380"/>
      <c r="B70" s="177" t="s">
        <v>21</v>
      </c>
      <c r="C70" s="185">
        <v>4</v>
      </c>
      <c r="D70" s="186">
        <v>4</v>
      </c>
      <c r="E70" s="18">
        <v>4</v>
      </c>
      <c r="F70" s="18">
        <v>4</v>
      </c>
      <c r="G70" s="18">
        <v>4</v>
      </c>
      <c r="H70" s="203">
        <f t="shared" ref="H70:AG70" si="83">COUNT(H64:H67)</f>
        <v>4</v>
      </c>
      <c r="I70" s="193">
        <f t="shared" si="83"/>
        <v>4</v>
      </c>
      <c r="J70" s="211">
        <f t="shared" si="83"/>
        <v>4</v>
      </c>
      <c r="K70" s="203">
        <f t="shared" si="83"/>
        <v>4</v>
      </c>
      <c r="L70" s="193">
        <f t="shared" si="83"/>
        <v>4</v>
      </c>
      <c r="M70" s="193">
        <f t="shared" si="83"/>
        <v>4</v>
      </c>
      <c r="N70" s="211">
        <f t="shared" si="83"/>
        <v>4</v>
      </c>
      <c r="O70" s="203">
        <f t="shared" si="83"/>
        <v>4</v>
      </c>
      <c r="P70" s="193">
        <f t="shared" si="83"/>
        <v>4</v>
      </c>
      <c r="Q70" s="193">
        <f t="shared" si="83"/>
        <v>4</v>
      </c>
      <c r="R70" s="211">
        <f t="shared" si="83"/>
        <v>4</v>
      </c>
      <c r="S70" s="203">
        <f t="shared" si="83"/>
        <v>4</v>
      </c>
      <c r="T70" s="193">
        <f t="shared" si="83"/>
        <v>4</v>
      </c>
      <c r="U70" s="193">
        <f t="shared" si="83"/>
        <v>4</v>
      </c>
      <c r="V70" s="193">
        <f t="shared" si="83"/>
        <v>4</v>
      </c>
      <c r="W70" s="208">
        <f t="shared" si="83"/>
        <v>4</v>
      </c>
      <c r="X70" s="203">
        <f t="shared" si="83"/>
        <v>4</v>
      </c>
      <c r="Y70" s="193">
        <f t="shared" si="83"/>
        <v>4</v>
      </c>
      <c r="Z70" s="193">
        <f t="shared" si="83"/>
        <v>4</v>
      </c>
      <c r="AA70" s="193">
        <f t="shared" si="83"/>
        <v>4</v>
      </c>
      <c r="AB70" s="208">
        <f t="shared" si="83"/>
        <v>4</v>
      </c>
      <c r="AC70" s="203">
        <f t="shared" si="83"/>
        <v>4</v>
      </c>
      <c r="AD70" s="193">
        <f t="shared" si="83"/>
        <v>4</v>
      </c>
      <c r="AE70" s="193">
        <f t="shared" si="83"/>
        <v>4</v>
      </c>
      <c r="AF70" s="193">
        <f t="shared" si="83"/>
        <v>4</v>
      </c>
      <c r="AG70" s="208">
        <f t="shared" si="83"/>
        <v>4</v>
      </c>
    </row>
    <row r="71" spans="1:41" s="3" customFormat="1" ht="14.25" outlineLevel="1" x14ac:dyDescent="0.2">
      <c r="B71" s="177"/>
      <c r="C71" s="168"/>
      <c r="D71" s="169"/>
      <c r="E71" s="170"/>
      <c r="F71" s="171"/>
      <c r="G71" s="172"/>
      <c r="H71" s="176"/>
      <c r="I71" s="175"/>
      <c r="J71" s="173"/>
      <c r="K71" s="176"/>
      <c r="L71" s="175"/>
      <c r="M71" s="175"/>
      <c r="N71" s="188"/>
      <c r="O71" s="174"/>
      <c r="P71" s="171"/>
      <c r="Q71" s="171"/>
      <c r="R71" s="222"/>
      <c r="S71" s="174"/>
      <c r="T71" s="175"/>
      <c r="U71" s="171"/>
      <c r="V71" s="171"/>
      <c r="W71" s="216"/>
      <c r="X71" s="174"/>
      <c r="Y71" s="175"/>
      <c r="Z71" s="171"/>
      <c r="AA71" s="171"/>
      <c r="AB71" s="216"/>
      <c r="AC71" s="174"/>
      <c r="AD71" s="175"/>
      <c r="AE71" s="171"/>
      <c r="AF71" s="217"/>
      <c r="AG71" s="216"/>
    </row>
    <row r="72" spans="1:41" s="3" customFormat="1" hidden="1" outlineLevel="2" x14ac:dyDescent="0.2">
      <c r="A72" s="3">
        <v>2</v>
      </c>
      <c r="B72" s="377" t="s">
        <v>22</v>
      </c>
      <c r="C72" s="168">
        <v>591.09140978298126</v>
      </c>
      <c r="D72" s="169">
        <v>523333.33333333337</v>
      </c>
      <c r="E72" s="170">
        <v>2</v>
      </c>
      <c r="F72" s="171">
        <v>1.6906621622135731</v>
      </c>
      <c r="G72" s="172">
        <v>1.5972167516630491</v>
      </c>
      <c r="H72" s="176">
        <v>0.46546860000000001</v>
      </c>
      <c r="I72" s="175">
        <f>H72*F72</f>
        <v>0.78695014971852484</v>
      </c>
      <c r="J72" s="173">
        <f>(I72/D72)*1000000</f>
        <v>1.5037264007360345</v>
      </c>
      <c r="K72" s="176">
        <v>0.1894574</v>
      </c>
      <c r="L72" s="175">
        <f>K72*(G72/F72)</f>
        <v>0.17898580790991903</v>
      </c>
      <c r="M72" s="175">
        <f>K72*G72</f>
        <v>0.30260453300652695</v>
      </c>
      <c r="N72" s="173">
        <f>(M72/D72)*1000000</f>
        <v>0.57822522230546547</v>
      </c>
      <c r="O72" s="174">
        <f>H72-L72</f>
        <v>0.28648279209008098</v>
      </c>
      <c r="P72" s="171">
        <f>I72-M72</f>
        <v>0.48434561671199788</v>
      </c>
      <c r="Q72" s="171">
        <f>J72-N72</f>
        <v>0.925501178430569</v>
      </c>
      <c r="R72" s="223">
        <f>Q72/(48*3600)*1000000</f>
        <v>5.3559095973991262</v>
      </c>
      <c r="S72" s="174">
        <v>0.45395679999999999</v>
      </c>
      <c r="T72" s="171">
        <f>S72*(G72/F72)</f>
        <v>0.42886593294430059</v>
      </c>
      <c r="U72" s="171">
        <f>S72*G72</f>
        <v>0.7250674054913524</v>
      </c>
      <c r="V72" s="171">
        <f>(U72/D72)*1000000</f>
        <v>1.3854791187732847</v>
      </c>
      <c r="W72" s="224">
        <f>V72/(48*3600)*1000000</f>
        <v>8.0178189743824344</v>
      </c>
      <c r="X72" s="174">
        <v>1.1493150000000001</v>
      </c>
      <c r="Y72" s="175">
        <f>X72*(G72/F72)</f>
        <v>1.0857906517137288</v>
      </c>
      <c r="Z72" s="171">
        <f>X72*G72</f>
        <v>1.8357051709376173</v>
      </c>
      <c r="AA72" s="171">
        <f>(Z72/D72)*1000000</f>
        <v>3.5077168871419433</v>
      </c>
      <c r="AB72" s="224">
        <f>AA72/(48*3600)*1000000</f>
        <v>20.299287541330692</v>
      </c>
      <c r="AC72" s="174">
        <v>1.5505500000000001</v>
      </c>
      <c r="AD72" s="175">
        <f>AC72*(G72/F72)</f>
        <v>1.4648487969048714</v>
      </c>
      <c r="AE72" s="171">
        <f>AC72*G72</f>
        <v>2.476564434291141</v>
      </c>
      <c r="AF72" s="171">
        <f>(AE72/D72)*1000000</f>
        <v>4.7322887279448551</v>
      </c>
      <c r="AG72" s="224">
        <f>AF72/(48*3600)*1000000</f>
        <v>27.385930138569762</v>
      </c>
    </row>
    <row r="73" spans="1:41" s="3" customFormat="1" hidden="1" outlineLevel="2" x14ac:dyDescent="0.2">
      <c r="A73" s="3">
        <v>5</v>
      </c>
      <c r="B73" s="378"/>
      <c r="C73" s="168">
        <v>416.4134786520525</v>
      </c>
      <c r="D73" s="169">
        <v>655000</v>
      </c>
      <c r="E73" s="170">
        <v>2</v>
      </c>
      <c r="F73" s="171">
        <v>1.7272491714829057</v>
      </c>
      <c r="G73" s="172">
        <v>1.6338037609323817</v>
      </c>
      <c r="H73" s="176">
        <v>0.21817210000000001</v>
      </c>
      <c r="I73" s="175">
        <f>H73*F73</f>
        <v>0.37683757896568565</v>
      </c>
      <c r="J73" s="173">
        <f>(I73/D73)*1000000</f>
        <v>0.57532454803921473</v>
      </c>
      <c r="K73" s="176">
        <v>0.19424230000000001</v>
      </c>
      <c r="L73" s="175">
        <f>K73*(G73/F73)</f>
        <v>0.18373365320516916</v>
      </c>
      <c r="M73" s="175">
        <f>K73*G73</f>
        <v>0.31735380027215598</v>
      </c>
      <c r="N73" s="173">
        <f>(M73/D73)*1000000</f>
        <v>0.48450961873611603</v>
      </c>
      <c r="O73" s="174">
        <f t="shared" ref="O73:Q75" si="84">H73-L73</f>
        <v>3.4438446794830851E-2</v>
      </c>
      <c r="P73" s="171">
        <f t="shared" si="84"/>
        <v>5.9483778693529665E-2</v>
      </c>
      <c r="Q73" s="171">
        <f t="shared" si="84"/>
        <v>9.0814929303098701E-2</v>
      </c>
      <c r="R73" s="223">
        <f>Q73/(48*3600)*1000000</f>
        <v>0.52554935939293235</v>
      </c>
      <c r="S73" s="176">
        <v>0.18827289999999999</v>
      </c>
      <c r="T73" s="171">
        <f>S73*(G73/F73)</f>
        <v>0.17808720199735842</v>
      </c>
      <c r="U73" s="171">
        <f>S73*G73</f>
        <v>0.30760097210164616</v>
      </c>
      <c r="V73" s="171">
        <f t="shared" ref="V73:V75" si="85">(U73/D73)*1000000</f>
        <v>0.46961980473533765</v>
      </c>
      <c r="W73" s="224">
        <f>V73/(48*3600)*1000000</f>
        <v>2.7177072033295002</v>
      </c>
      <c r="X73" s="174">
        <v>1.3790340000000001</v>
      </c>
      <c r="Y73" s="175">
        <f>X73*(G73/F73)</f>
        <v>1.3044272782711965</v>
      </c>
      <c r="Z73" s="171">
        <f>X73*G73</f>
        <v>2.2530709356536263</v>
      </c>
      <c r="AA73" s="171">
        <f>(Z73/D73)*1000000</f>
        <v>3.439802955196376</v>
      </c>
      <c r="AB73" s="224">
        <f>AA73/(48*3600)*1000000</f>
        <v>19.906267101830881</v>
      </c>
      <c r="AC73" s="176">
        <v>2.378787</v>
      </c>
      <c r="AD73" s="175">
        <f>AC73*(G73/F73)</f>
        <v>2.2500929288160445</v>
      </c>
      <c r="AE73" s="171">
        <f>AC73*G73</f>
        <v>3.8864711470570574</v>
      </c>
      <c r="AF73" s="171">
        <f t="shared" ref="AF73:AF75" si="86">(AE73/D73)*1000000</f>
        <v>5.9335437359649728</v>
      </c>
      <c r="AG73" s="224">
        <f>AF73/(48*3600)*1000000</f>
        <v>34.33763736090841</v>
      </c>
    </row>
    <row r="74" spans="1:41" s="3" customFormat="1" hidden="1" outlineLevel="2" x14ac:dyDescent="0.2">
      <c r="A74" s="3">
        <v>6</v>
      </c>
      <c r="B74" s="378"/>
      <c r="C74" s="168">
        <v>325.12987154505475</v>
      </c>
      <c r="D74" s="169">
        <v>742500</v>
      </c>
      <c r="E74" s="170">
        <v>2</v>
      </c>
      <c r="F74" s="171">
        <v>1.7585910703777969</v>
      </c>
      <c r="G74" s="172">
        <v>1.6651456598272729</v>
      </c>
      <c r="H74" s="176">
        <v>0.25668360000000001</v>
      </c>
      <c r="I74" s="175">
        <f>H74*F74</f>
        <v>0.45140148687242632</v>
      </c>
      <c r="J74" s="173">
        <f>(I74/D74)*1000000</f>
        <v>0.60794813046791429</v>
      </c>
      <c r="K74" s="176">
        <v>0.147818</v>
      </c>
      <c r="L74" s="175">
        <f>K74*(G74/F74)</f>
        <v>0.13996346580531088</v>
      </c>
      <c r="M74" s="175">
        <f>K74*G74</f>
        <v>0.24613850114434785</v>
      </c>
      <c r="N74" s="173">
        <f>(M74/D74)*1000000</f>
        <v>0.33149966484087251</v>
      </c>
      <c r="O74" s="174">
        <f t="shared" si="84"/>
        <v>0.11672013419468913</v>
      </c>
      <c r="P74" s="171">
        <f t="shared" si="84"/>
        <v>0.20526298572807847</v>
      </c>
      <c r="Q74" s="171">
        <f t="shared" si="84"/>
        <v>0.27644846562704178</v>
      </c>
      <c r="R74" s="223">
        <f>Q74/(48*3600)*1000000</f>
        <v>1.5998175094157512</v>
      </c>
      <c r="S74" s="176">
        <v>0</v>
      </c>
      <c r="T74" s="171">
        <f>S74*(G74/F74)</f>
        <v>0</v>
      </c>
      <c r="U74" s="171">
        <f>S74*G74</f>
        <v>0</v>
      </c>
      <c r="V74" s="171">
        <f t="shared" si="85"/>
        <v>0</v>
      </c>
      <c r="W74" s="224">
        <f>V74/(48*3600)*1000000</f>
        <v>0</v>
      </c>
      <c r="X74" s="174">
        <v>1.367035</v>
      </c>
      <c r="Y74" s="175">
        <f>X74*(G74/F74)</f>
        <v>1.2943955166296606</v>
      </c>
      <c r="Z74" s="171">
        <f>X74*G74</f>
        <v>2.2763123970819761</v>
      </c>
      <c r="AA74" s="171">
        <f>(Z74/D74)*1000000</f>
        <v>3.0657406021306075</v>
      </c>
      <c r="AB74" s="224">
        <f>AA74/(48*3600)*1000000</f>
        <v>17.741554410478052</v>
      </c>
      <c r="AC74" s="174">
        <v>2.413599</v>
      </c>
      <c r="AD74" s="175">
        <f>AC74*(G74/F74)</f>
        <v>2.2853487471365637</v>
      </c>
      <c r="AE74" s="171">
        <f>AC74*G74</f>
        <v>4.018993899413446</v>
      </c>
      <c r="AF74" s="171">
        <f t="shared" si="86"/>
        <v>5.4127863965164256</v>
      </c>
      <c r="AG74" s="224">
        <f>AF74/(48*3600)*1000000</f>
        <v>31.323995350210794</v>
      </c>
    </row>
    <row r="75" spans="1:41" s="3" customFormat="1" hidden="1" outlineLevel="2" x14ac:dyDescent="0.2">
      <c r="A75" s="3">
        <v>8</v>
      </c>
      <c r="B75" s="379"/>
      <c r="C75" s="168">
        <v>420.0312089040624</v>
      </c>
      <c r="D75" s="169">
        <v>495000</v>
      </c>
      <c r="E75" s="170">
        <v>1.9</v>
      </c>
      <c r="F75" s="171">
        <v>1.6920845515924889</v>
      </c>
      <c r="G75" s="172">
        <v>1.5986391410419649</v>
      </c>
      <c r="H75" s="176">
        <v>0.18648000000000001</v>
      </c>
      <c r="I75" s="175">
        <f>H75*F75</f>
        <v>0.31553992718096735</v>
      </c>
      <c r="J75" s="173">
        <f>(I75/D75)*1000000</f>
        <v>0.63745439834538864</v>
      </c>
      <c r="K75" s="176">
        <v>0.16247</v>
      </c>
      <c r="L75" s="175">
        <f>K75*(G75/F75)</f>
        <v>0.15349759029514504</v>
      </c>
      <c r="M75" s="175">
        <f>K75*G75</f>
        <v>0.25973090124508802</v>
      </c>
      <c r="N75" s="173">
        <f>(M75/D75)*1000000</f>
        <v>0.52470889140421817</v>
      </c>
      <c r="O75" s="174">
        <f t="shared" si="84"/>
        <v>3.298240970485497E-2</v>
      </c>
      <c r="P75" s="171">
        <f t="shared" si="84"/>
        <v>5.5809025935879331E-2</v>
      </c>
      <c r="Q75" s="171">
        <f t="shared" si="84"/>
        <v>0.11274550694117047</v>
      </c>
      <c r="R75" s="223">
        <f>Q75/(48*3600)*1000000</f>
        <v>0.6524624244280699</v>
      </c>
      <c r="S75" s="174">
        <v>4.16604E-2</v>
      </c>
      <c r="T75" s="171">
        <f>S75*(G75/F75)</f>
        <v>3.935970339589992E-2</v>
      </c>
      <c r="U75" s="171">
        <f>S75*G75</f>
        <v>6.6599946071464675E-2</v>
      </c>
      <c r="V75" s="171">
        <f t="shared" si="85"/>
        <v>0.13454534559891854</v>
      </c>
      <c r="W75" s="224">
        <f>V75/(48*3600)*1000000</f>
        <v>0.77861889814188967</v>
      </c>
      <c r="X75" s="174">
        <v>1.2477929999999999</v>
      </c>
      <c r="Y75" s="175">
        <f>X75*(G75/F75)</f>
        <v>1.1788836012011441</v>
      </c>
      <c r="Z75" s="171">
        <f>X75*G75</f>
        <v>1.9947707297181765</v>
      </c>
      <c r="AA75" s="171">
        <f>(Z75/D75)*1000000</f>
        <v>4.0298398580165182</v>
      </c>
      <c r="AB75" s="224">
        <f>AA75/(48*3600)*1000000</f>
        <v>23.320832511669664</v>
      </c>
      <c r="AC75" s="174">
        <v>2.412382</v>
      </c>
      <c r="AD75" s="175">
        <f>AC75*(G75/F75)</f>
        <v>2.2791581453276453</v>
      </c>
      <c r="AE75" s="171">
        <f>AC75*G75</f>
        <v>3.8565282883450975</v>
      </c>
      <c r="AF75" s="171">
        <f t="shared" si="86"/>
        <v>7.7909662390810048</v>
      </c>
      <c r="AG75" s="224">
        <f>AF75/(48*3600)*1000000</f>
        <v>45.086610179866931</v>
      </c>
    </row>
    <row r="76" spans="1:41" s="3" customFormat="1" outlineLevel="1" collapsed="1" x14ac:dyDescent="0.25">
      <c r="A76" s="380" t="s">
        <v>22</v>
      </c>
      <c r="B76" s="177" t="s">
        <v>19</v>
      </c>
      <c r="C76" s="178">
        <v>438.16649222103774</v>
      </c>
      <c r="D76" s="179">
        <v>603958.33333333337</v>
      </c>
      <c r="E76" s="180">
        <v>1.9750000000000001</v>
      </c>
      <c r="F76" s="181">
        <v>1.717146738916691</v>
      </c>
      <c r="G76" s="182">
        <v>1.6237013283661672</v>
      </c>
      <c r="H76" s="187">
        <f t="shared" ref="H76:AG76" si="87">AVERAGE(H72:H75)</f>
        <v>0.28170107500000002</v>
      </c>
      <c r="I76" s="181">
        <f t="shared" si="87"/>
        <v>0.48268228568440102</v>
      </c>
      <c r="J76" s="183">
        <f t="shared" si="87"/>
        <v>0.83111336939713798</v>
      </c>
      <c r="K76" s="187">
        <f t="shared" si="87"/>
        <v>0.173496925</v>
      </c>
      <c r="L76" s="181">
        <f t="shared" si="87"/>
        <v>0.16404512930388604</v>
      </c>
      <c r="M76" s="181">
        <f t="shared" si="87"/>
        <v>0.28145693391702969</v>
      </c>
      <c r="N76" s="183">
        <f t="shared" si="87"/>
        <v>0.47973584932166807</v>
      </c>
      <c r="O76" s="187">
        <f t="shared" si="87"/>
        <v>0.11765594569611398</v>
      </c>
      <c r="P76" s="181">
        <f t="shared" si="87"/>
        <v>0.20122535176737133</v>
      </c>
      <c r="Q76" s="181">
        <f t="shared" si="87"/>
        <v>0.35137752007547002</v>
      </c>
      <c r="R76" s="183">
        <f t="shared" si="87"/>
        <v>2.0334347226589697</v>
      </c>
      <c r="S76" s="187">
        <f t="shared" si="87"/>
        <v>0.17097252500000001</v>
      </c>
      <c r="T76" s="181">
        <f t="shared" si="87"/>
        <v>0.16157820958438973</v>
      </c>
      <c r="U76" s="181">
        <f t="shared" si="87"/>
        <v>0.27481708091611579</v>
      </c>
      <c r="V76" s="181">
        <f t="shared" si="87"/>
        <v>0.49741106727688522</v>
      </c>
      <c r="W76" s="184">
        <f t="shared" si="87"/>
        <v>2.8785362689634559</v>
      </c>
      <c r="X76" s="187">
        <f t="shared" si="87"/>
        <v>1.2857942500000001</v>
      </c>
      <c r="Y76" s="181">
        <f t="shared" si="87"/>
        <v>1.2158742619539324</v>
      </c>
      <c r="Z76" s="181">
        <f t="shared" si="87"/>
        <v>2.0899648083478493</v>
      </c>
      <c r="AA76" s="181">
        <f t="shared" si="87"/>
        <v>3.5107750756213614</v>
      </c>
      <c r="AB76" s="184">
        <f t="shared" si="87"/>
        <v>20.316985391327322</v>
      </c>
      <c r="AC76" s="187">
        <f t="shared" si="87"/>
        <v>2.1888294999999998</v>
      </c>
      <c r="AD76" s="181">
        <f t="shared" si="87"/>
        <v>2.0698621545462812</v>
      </c>
      <c r="AE76" s="181">
        <f t="shared" si="87"/>
        <v>3.5596394422766857</v>
      </c>
      <c r="AF76" s="181">
        <f t="shared" si="87"/>
        <v>5.9673962748768146</v>
      </c>
      <c r="AG76" s="184">
        <f t="shared" si="87"/>
        <v>34.533543257388978</v>
      </c>
    </row>
    <row r="77" spans="1:41" s="3" customFormat="1" outlineLevel="1" x14ac:dyDescent="0.25">
      <c r="A77" s="380"/>
      <c r="B77" s="177" t="s">
        <v>20</v>
      </c>
      <c r="C77" s="178">
        <v>55.501794359501496</v>
      </c>
      <c r="D77" s="179">
        <v>57858.558979827765</v>
      </c>
      <c r="E77" s="180">
        <v>2.4999999999997514E-2</v>
      </c>
      <c r="F77" s="181">
        <v>1.6199891436440912E-2</v>
      </c>
      <c r="G77" s="182">
        <v>1.6199891436440912E-2</v>
      </c>
      <c r="H77" s="187">
        <f t="shared" ref="H77:AG77" si="88">STDEV(H72:H75)/SQRT(H78)</f>
        <v>6.2914863829826612E-2</v>
      </c>
      <c r="I77" s="181">
        <f t="shared" si="88"/>
        <v>0.105157457892385</v>
      </c>
      <c r="J77" s="183">
        <f t="shared" si="88"/>
        <v>0.22456304459878962</v>
      </c>
      <c r="K77" s="187">
        <f t="shared" si="88"/>
        <v>1.1053308743793649E-2</v>
      </c>
      <c r="L77" s="181">
        <f t="shared" si="88"/>
        <v>1.0416489118298917E-2</v>
      </c>
      <c r="M77" s="181">
        <f t="shared" si="88"/>
        <v>1.696864301819833E-2</v>
      </c>
      <c r="N77" s="183">
        <f t="shared" si="88"/>
        <v>5.3009029394958579E-2</v>
      </c>
      <c r="O77" s="187">
        <f t="shared" si="88"/>
        <v>5.9580575433012303E-2</v>
      </c>
      <c r="P77" s="181">
        <f t="shared" si="88"/>
        <v>0.10058577113840625</v>
      </c>
      <c r="Q77" s="181">
        <f t="shared" si="88"/>
        <v>0.19580399206138874</v>
      </c>
      <c r="R77" s="183">
        <f t="shared" si="88"/>
        <v>1.1331249540589627</v>
      </c>
      <c r="S77" s="187">
        <f t="shared" si="88"/>
        <v>0.10260467535209569</v>
      </c>
      <c r="T77" s="181">
        <f t="shared" si="88"/>
        <v>9.6936471875853913E-2</v>
      </c>
      <c r="U77" s="181">
        <f t="shared" si="88"/>
        <v>0.16398143734061824</v>
      </c>
      <c r="V77" s="181">
        <f t="shared" si="88"/>
        <v>0.31205321663949498</v>
      </c>
      <c r="W77" s="184">
        <f t="shared" si="88"/>
        <v>1.8058635222192991</v>
      </c>
      <c r="X77" s="187">
        <f t="shared" si="88"/>
        <v>5.4286578392476526E-2</v>
      </c>
      <c r="Y77" s="181">
        <f t="shared" si="88"/>
        <v>5.1879089212955289E-2</v>
      </c>
      <c r="Z77" s="181">
        <f t="shared" si="88"/>
        <v>0.10608130074532715</v>
      </c>
      <c r="AA77" s="181">
        <f t="shared" si="88"/>
        <v>0.19843771594476825</v>
      </c>
      <c r="AB77" s="184">
        <f t="shared" si="88"/>
        <v>1.1483664117174084</v>
      </c>
      <c r="AC77" s="187">
        <f t="shared" si="88"/>
        <v>0.21291266212405127</v>
      </c>
      <c r="AD77" s="181">
        <f t="shared" si="88"/>
        <v>0.20181748732079188</v>
      </c>
      <c r="AE77" s="181">
        <f t="shared" si="88"/>
        <v>0.36274646108815439</v>
      </c>
      <c r="AF77" s="181">
        <f t="shared" si="88"/>
        <v>0.65572073440868961</v>
      </c>
      <c r="AG77" s="184">
        <f t="shared" si="88"/>
        <v>3.794680175976195</v>
      </c>
    </row>
    <row r="78" spans="1:41" s="3" customFormat="1" outlineLevel="1" x14ac:dyDescent="0.25">
      <c r="A78" s="380"/>
      <c r="B78" s="177" t="s">
        <v>21</v>
      </c>
      <c r="C78" s="185">
        <v>4</v>
      </c>
      <c r="D78" s="186">
        <v>4</v>
      </c>
      <c r="E78" s="18">
        <v>4</v>
      </c>
      <c r="F78" s="18">
        <v>4</v>
      </c>
      <c r="G78" s="18">
        <v>4</v>
      </c>
      <c r="H78" s="203">
        <f t="shared" ref="H78:AG78" si="89">COUNT(H72:H75)</f>
        <v>4</v>
      </c>
      <c r="I78" s="193">
        <f t="shared" si="89"/>
        <v>4</v>
      </c>
      <c r="J78" s="211">
        <f t="shared" si="89"/>
        <v>4</v>
      </c>
      <c r="K78" s="203">
        <f t="shared" si="89"/>
        <v>4</v>
      </c>
      <c r="L78" s="193">
        <f t="shared" si="89"/>
        <v>4</v>
      </c>
      <c r="M78" s="193">
        <f t="shared" si="89"/>
        <v>4</v>
      </c>
      <c r="N78" s="211">
        <f t="shared" si="89"/>
        <v>4</v>
      </c>
      <c r="O78" s="203">
        <f t="shared" si="89"/>
        <v>4</v>
      </c>
      <c r="P78" s="193">
        <f t="shared" si="89"/>
        <v>4</v>
      </c>
      <c r="Q78" s="193">
        <f t="shared" si="89"/>
        <v>4</v>
      </c>
      <c r="R78" s="211">
        <f t="shared" si="89"/>
        <v>4</v>
      </c>
      <c r="S78" s="203">
        <f t="shared" si="89"/>
        <v>4</v>
      </c>
      <c r="T78" s="193">
        <f t="shared" si="89"/>
        <v>4</v>
      </c>
      <c r="U78" s="193">
        <f t="shared" si="89"/>
        <v>4</v>
      </c>
      <c r="V78" s="193">
        <f t="shared" si="89"/>
        <v>4</v>
      </c>
      <c r="W78" s="208">
        <f t="shared" si="89"/>
        <v>4</v>
      </c>
      <c r="X78" s="203">
        <f t="shared" si="89"/>
        <v>4</v>
      </c>
      <c r="Y78" s="193">
        <f t="shared" si="89"/>
        <v>4</v>
      </c>
      <c r="Z78" s="193">
        <f t="shared" si="89"/>
        <v>4</v>
      </c>
      <c r="AA78" s="193">
        <f t="shared" si="89"/>
        <v>4</v>
      </c>
      <c r="AB78" s="208">
        <f t="shared" si="89"/>
        <v>4</v>
      </c>
      <c r="AC78" s="203">
        <f t="shared" si="89"/>
        <v>4</v>
      </c>
      <c r="AD78" s="193">
        <f t="shared" si="89"/>
        <v>4</v>
      </c>
      <c r="AE78" s="193">
        <f t="shared" si="89"/>
        <v>4</v>
      </c>
      <c r="AF78" s="193">
        <f t="shared" si="89"/>
        <v>4</v>
      </c>
      <c r="AG78" s="208">
        <f t="shared" si="89"/>
        <v>4</v>
      </c>
    </row>
    <row r="79" spans="1:41" s="1" customFormat="1" ht="14.25" outlineLevel="1" x14ac:dyDescent="0.2">
      <c r="A79" s="3"/>
      <c r="B79" s="177"/>
      <c r="C79" s="168"/>
      <c r="D79" s="169"/>
      <c r="E79" s="170"/>
      <c r="F79" s="171"/>
      <c r="G79" s="172"/>
      <c r="H79" s="176"/>
      <c r="I79" s="175"/>
      <c r="J79" s="173"/>
      <c r="K79" s="176"/>
      <c r="L79" s="175"/>
      <c r="M79" s="175"/>
      <c r="N79" s="188"/>
      <c r="O79" s="174"/>
      <c r="P79" s="171"/>
      <c r="Q79" s="171"/>
      <c r="R79" s="222"/>
      <c r="S79" s="174"/>
      <c r="T79" s="171"/>
      <c r="U79" s="171"/>
      <c r="V79" s="171"/>
      <c r="W79" s="216"/>
      <c r="X79" s="174"/>
      <c r="Y79" s="175"/>
      <c r="Z79" s="171"/>
      <c r="AA79" s="171"/>
      <c r="AB79" s="216"/>
      <c r="AC79" s="174"/>
      <c r="AD79" s="175"/>
      <c r="AE79" s="171"/>
      <c r="AF79" s="217"/>
      <c r="AG79" s="216"/>
      <c r="AH79" s="3"/>
      <c r="AI79" s="3"/>
      <c r="AJ79" s="3"/>
      <c r="AK79" s="3"/>
      <c r="AL79" s="3"/>
      <c r="AM79" s="3"/>
      <c r="AN79" s="3"/>
      <c r="AO79" s="3"/>
    </row>
    <row r="80" spans="1:41" s="3" customFormat="1" ht="14.25" hidden="1" customHeight="1" outlineLevel="2" x14ac:dyDescent="0.2">
      <c r="A80" s="3">
        <v>2</v>
      </c>
      <c r="B80" s="377" t="s">
        <v>23</v>
      </c>
      <c r="C80" s="168">
        <v>591.09140978298126</v>
      </c>
      <c r="D80" s="169">
        <v>523333.33333333337</v>
      </c>
      <c r="E80" s="170">
        <v>2</v>
      </c>
      <c r="F80" s="171">
        <v>1.6906621622135731</v>
      </c>
      <c r="G80" s="172">
        <v>1.6756677205662818</v>
      </c>
      <c r="H80" s="176">
        <v>7.6423180000000004</v>
      </c>
      <c r="I80" s="175">
        <f>H80*F80</f>
        <v>12.92057787420371</v>
      </c>
      <c r="J80" s="173">
        <f t="shared" ref="J80:J107" si="90">(I80/D80)*1000000</f>
        <v>24.689002307395622</v>
      </c>
      <c r="K80" s="176">
        <v>5.6123419999999999</v>
      </c>
      <c r="L80" s="175">
        <f>K80*(G80/F80)</f>
        <v>5.5625662751363993</v>
      </c>
      <c r="M80" s="175">
        <f>K80*G80</f>
        <v>9.404420326178407</v>
      </c>
      <c r="N80" s="173">
        <f t="shared" ref="N80:N107" si="91">(M80/D80)*1000000</f>
        <v>17.970229922633894</v>
      </c>
      <c r="O80" s="174">
        <f>H80-L80</f>
        <v>2.079751724863601</v>
      </c>
      <c r="P80" s="171">
        <f>I80-M80</f>
        <v>3.5161575480253031</v>
      </c>
      <c r="Q80" s="171">
        <f>J80-N80</f>
        <v>6.7187723847617278</v>
      </c>
      <c r="R80" s="223">
        <f t="shared" ref="R80:R98" si="92">Q80/(24*3600)*1000000</f>
        <v>77.763569268075557</v>
      </c>
      <c r="S80" s="174">
        <v>0.69578139999999999</v>
      </c>
      <c r="T80" s="171">
        <f>S80*(G80/F80)</f>
        <v>0.68961053166524588</v>
      </c>
      <c r="U80" s="171">
        <f>S80*G80</f>
        <v>1.1658984325504163</v>
      </c>
      <c r="V80" s="171">
        <f>(U80/D80)*1000000</f>
        <v>2.2278313997778652</v>
      </c>
      <c r="W80" s="224">
        <f t="shared" ref="W80:W98" si="93">V80/(24*3600)*1000000</f>
        <v>25.785085645577141</v>
      </c>
      <c r="X80" s="174">
        <v>0.25861210000000001</v>
      </c>
      <c r="Y80" s="175">
        <f>X80*(G80/F80)</f>
        <v>0.25631847556727694</v>
      </c>
      <c r="Z80" s="171">
        <f>X80*G80</f>
        <v>0.43334794811785932</v>
      </c>
      <c r="AA80" s="171">
        <f t="shared" ref="AA80:AA96" si="94">(Z80/D80)*1000000</f>
        <v>0.82805340404686489</v>
      </c>
      <c r="AB80" s="224">
        <f t="shared" ref="AB80:AB99" si="95">AA80/(24*3600)*1000000</f>
        <v>9.5839514357276023</v>
      </c>
      <c r="AC80" s="174">
        <v>0.28713244999999998</v>
      </c>
      <c r="AD80" s="175">
        <f>AC80*(G80/F80)</f>
        <v>0.28458587927594015</v>
      </c>
      <c r="AE80" s="171">
        <f>AC80*G80</f>
        <v>0.48113857799211185</v>
      </c>
      <c r="AF80" s="171">
        <f>(AE80/D80)*1000000</f>
        <v>0.91937307896581877</v>
      </c>
      <c r="AG80" s="225">
        <f t="shared" ref="AG80:AG99" si="96">AF80/(24*3600)*1000000</f>
        <v>10.64089211765994</v>
      </c>
    </row>
    <row r="81" spans="1:33" s="3" customFormat="1" ht="14.25" hidden="1" customHeight="1" outlineLevel="2" x14ac:dyDescent="0.2">
      <c r="A81" s="3">
        <v>5</v>
      </c>
      <c r="B81" s="378"/>
      <c r="C81" s="168">
        <v>416.4134786520525</v>
      </c>
      <c r="D81" s="169">
        <v>655000</v>
      </c>
      <c r="E81" s="170">
        <v>2</v>
      </c>
      <c r="F81" s="171">
        <v>1.7272491714829057</v>
      </c>
      <c r="G81" s="172">
        <v>1.7122547298356143</v>
      </c>
      <c r="H81" s="176">
        <v>6.4506920000000001</v>
      </c>
      <c r="I81" s="175">
        <f>H81*F81</f>
        <v>11.141952412491408</v>
      </c>
      <c r="J81" s="173">
        <f>(I81/D81)*1000000</f>
        <v>17.01061437021589</v>
      </c>
      <c r="K81" s="176">
        <v>4.1617579999999998</v>
      </c>
      <c r="L81" s="175">
        <f>K81*(G81/F81)</f>
        <v>4.1256293171721641</v>
      </c>
      <c r="M81" s="175">
        <f>K81*G81</f>
        <v>7.1259898199312062</v>
      </c>
      <c r="N81" s="173">
        <f>(M81/D81)*1000000</f>
        <v>10.879373770887337</v>
      </c>
      <c r="O81" s="174">
        <f t="shared" ref="O81:Q83" si="97">H81-L81</f>
        <v>2.325062682827836</v>
      </c>
      <c r="P81" s="171">
        <f t="shared" si="97"/>
        <v>4.0159625925602018</v>
      </c>
      <c r="Q81" s="171">
        <f t="shared" si="97"/>
        <v>6.131240599328553</v>
      </c>
      <c r="R81" s="223">
        <f>Q81/(24*3600)*1000000</f>
        <v>70.963432862598992</v>
      </c>
      <c r="S81" s="174">
        <v>0.47366079999999999</v>
      </c>
      <c r="T81" s="171">
        <f>S81*(G81/F81)</f>
        <v>0.46954889805587474</v>
      </c>
      <c r="U81" s="171">
        <f>S81*G81</f>
        <v>0.81102794513772092</v>
      </c>
      <c r="V81" s="171">
        <f t="shared" ref="V81:V83" si="98">(U81/D81)*1000000</f>
        <v>1.2382106032636961</v>
      </c>
      <c r="W81" s="224">
        <f>V81/(24*3600)*1000000</f>
        <v>14.331141241477965</v>
      </c>
      <c r="X81" s="174">
        <v>0.63752200000000003</v>
      </c>
      <c r="Y81" s="175">
        <f>X81*(G81/F81)</f>
        <v>0.63198760080288974</v>
      </c>
      <c r="Z81" s="171">
        <f>X81*G81</f>
        <v>1.0916000598742606</v>
      </c>
      <c r="AA81" s="171">
        <f>(Z81/D81)*1000000</f>
        <v>1.6665649769072681</v>
      </c>
      <c r="AB81" s="224">
        <f>AA81/(24*3600)*1000000</f>
        <v>19.288946491982269</v>
      </c>
      <c r="AC81" s="174">
        <v>8.7504700000000005E-2</v>
      </c>
      <c r="AD81" s="175">
        <f>AC81*(G81/F81)</f>
        <v>8.6745061993118086E-2</v>
      </c>
      <c r="AE81" s="171">
        <f>AC81*G81</f>
        <v>0.14983033645784649</v>
      </c>
      <c r="AF81" s="171">
        <f t="shared" ref="AF81:AF83" si="99">(AE81/D81)*1000000</f>
        <v>0.22874860527915494</v>
      </c>
      <c r="AG81" s="224">
        <f>AF81/(24*3600)*1000000</f>
        <v>2.6475533018420712</v>
      </c>
    </row>
    <row r="82" spans="1:33" s="3" customFormat="1" ht="14.25" hidden="1" customHeight="1" outlineLevel="2" x14ac:dyDescent="0.2">
      <c r="A82" s="3">
        <v>6</v>
      </c>
      <c r="B82" s="378"/>
      <c r="C82" s="168">
        <v>325.12987154505475</v>
      </c>
      <c r="D82" s="169">
        <v>742500</v>
      </c>
      <c r="E82" s="170">
        <v>2</v>
      </c>
      <c r="F82" s="171">
        <v>1.7585910703777969</v>
      </c>
      <c r="G82" s="172">
        <v>1.7435966287305056</v>
      </c>
      <c r="H82" s="176">
        <v>6.7585810000000004</v>
      </c>
      <c r="I82" s="175">
        <f>H82*F82</f>
        <v>11.885580195025042</v>
      </c>
      <c r="J82" s="173">
        <f>(I82/D82)*1000000</f>
        <v>16.007515414175138</v>
      </c>
      <c r="K82" s="176">
        <v>4.6275940000000002</v>
      </c>
      <c r="L82" s="175">
        <f>K82*(G82/F82)</f>
        <v>4.5881373068726727</v>
      </c>
      <c r="M82" s="175">
        <f>K82*G82</f>
        <v>8.068657297533516</v>
      </c>
      <c r="N82" s="173">
        <f>(M82/D82)*1000000</f>
        <v>10.866878515196655</v>
      </c>
      <c r="O82" s="174">
        <f t="shared" si="97"/>
        <v>2.1704436931273277</v>
      </c>
      <c r="P82" s="171">
        <f t="shared" si="97"/>
        <v>3.8169228974915264</v>
      </c>
      <c r="Q82" s="171">
        <f t="shared" si="97"/>
        <v>5.1406368989784834</v>
      </c>
      <c r="R82" s="223">
        <f>Q82/(24*3600)*1000000</f>
        <v>59.498112256695414</v>
      </c>
      <c r="S82" s="174">
        <v>0.97260449999999998</v>
      </c>
      <c r="T82" s="171">
        <f>S82*(G82/F82)</f>
        <v>0.96431169010985884</v>
      </c>
      <c r="U82" s="171">
        <f>S82*G82</f>
        <v>1.695829927288119</v>
      </c>
      <c r="V82" s="171">
        <f t="shared" si="98"/>
        <v>2.283946030017669</v>
      </c>
      <c r="W82" s="224">
        <f>V82/(24*3600)*1000000</f>
        <v>26.434560532611911</v>
      </c>
      <c r="X82" s="174">
        <v>0.40838410000000003</v>
      </c>
      <c r="Y82" s="175">
        <f>X82*(G82/F82)</f>
        <v>0.40490205595901896</v>
      </c>
      <c r="Z82" s="171">
        <f>X82*G82</f>
        <v>0.71205713998714171</v>
      </c>
      <c r="AA82" s="171">
        <f>(Z82/D82)*1000000</f>
        <v>0.95899951513419768</v>
      </c>
      <c r="AB82" s="224">
        <f>AA82/(24*3600)*1000000</f>
        <v>11.099531425164324</v>
      </c>
      <c r="AC82" s="174">
        <v>4.7694464999999998E-2</v>
      </c>
      <c r="AD82" s="175">
        <f>AC82*(G82/F82)</f>
        <v>4.7287803164632186E-2</v>
      </c>
      <c r="AE82" s="171">
        <f>AC82*G82</f>
        <v>8.3159908383105094E-2</v>
      </c>
      <c r="AF82" s="171">
        <f t="shared" si="99"/>
        <v>0.11199987661024255</v>
      </c>
      <c r="AG82" s="224">
        <f>AF82/(24*3600)*1000000</f>
        <v>1.2962948681741036</v>
      </c>
    </row>
    <row r="83" spans="1:33" s="3" customFormat="1" ht="14.25" hidden="1" customHeight="1" outlineLevel="2" x14ac:dyDescent="0.2">
      <c r="A83" s="3">
        <v>8</v>
      </c>
      <c r="B83" s="379"/>
      <c r="C83" s="168">
        <v>420.0312089040624</v>
      </c>
      <c r="D83" s="169">
        <v>495000</v>
      </c>
      <c r="E83" s="170">
        <v>1.9</v>
      </c>
      <c r="F83" s="171">
        <v>1.6920845515924889</v>
      </c>
      <c r="G83" s="172">
        <v>1.6770901099451976</v>
      </c>
      <c r="H83" s="176">
        <v>6.3325129999999996</v>
      </c>
      <c r="I83" s="175">
        <f>H83*F83</f>
        <v>10.715147420058607</v>
      </c>
      <c r="J83" s="173">
        <f>(I83/D83)*1000000</f>
        <v>21.646762464764862</v>
      </c>
      <c r="K83" s="176">
        <v>4.4811399999999999</v>
      </c>
      <c r="L83" s="175">
        <f>K83*(G83/F83)</f>
        <v>4.4414302868062316</v>
      </c>
      <c r="M83" s="175">
        <f>K83*G83</f>
        <v>7.5152755752798228</v>
      </c>
      <c r="N83" s="173">
        <f>(M83/D83)*1000000</f>
        <v>15.182374899555198</v>
      </c>
      <c r="O83" s="174">
        <f t="shared" si="97"/>
        <v>1.891082713193768</v>
      </c>
      <c r="P83" s="171">
        <f t="shared" si="97"/>
        <v>3.1998718447787837</v>
      </c>
      <c r="Q83" s="171">
        <f t="shared" si="97"/>
        <v>6.4643875652096643</v>
      </c>
      <c r="R83" s="223">
        <f t="shared" ref="R83" si="100">Q83/(24*3600)*1000000</f>
        <v>74.819300523260011</v>
      </c>
      <c r="S83" s="174">
        <v>1.168758</v>
      </c>
      <c r="T83" s="171">
        <f>S83*(G83/F83)</f>
        <v>1.1584010272267946</v>
      </c>
      <c r="U83" s="171">
        <f>S83*G83</f>
        <v>1.9601124827193293</v>
      </c>
      <c r="V83" s="171">
        <f t="shared" si="98"/>
        <v>3.9598231974127862</v>
      </c>
      <c r="W83" s="224">
        <f t="shared" ref="W83" si="101">V83/(24*3600)*1000000</f>
        <v>45.831287007092428</v>
      </c>
      <c r="X83" s="174">
        <v>0.41358470000000003</v>
      </c>
      <c r="Y83" s="175">
        <f>X83*(G83/F83)</f>
        <v>0.40991971077441669</v>
      </c>
      <c r="Z83" s="171">
        <f>X83*G83</f>
        <v>0.69361880999465164</v>
      </c>
      <c r="AA83" s="171">
        <f>(Z83/D83)*1000000</f>
        <v>1.4012501212013164</v>
      </c>
      <c r="AB83" s="224">
        <f>AA83/(24*3600)*1000000</f>
        <v>16.218172699089308</v>
      </c>
      <c r="AC83" s="174">
        <v>4.8277769999999998E-2</v>
      </c>
      <c r="AD83" s="175">
        <f>AC83*(G83/F83)</f>
        <v>4.7849955559849791E-2</v>
      </c>
      <c r="AE83" s="171">
        <f>AC83*G83</f>
        <v>8.0966170597208953E-2</v>
      </c>
      <c r="AF83" s="171">
        <f t="shared" si="99"/>
        <v>0.16356802140850293</v>
      </c>
      <c r="AG83" s="224">
        <f>AF83/(24*3600)*1000000</f>
        <v>1.8931483959317468</v>
      </c>
    </row>
    <row r="84" spans="1:33" s="3" customFormat="1" outlineLevel="1" collapsed="1" x14ac:dyDescent="0.25">
      <c r="A84" s="380" t="s">
        <v>23</v>
      </c>
      <c r="B84" s="177" t="s">
        <v>19</v>
      </c>
      <c r="C84" s="178">
        <v>438.16649222103774</v>
      </c>
      <c r="D84" s="179">
        <v>603958.33333333337</v>
      </c>
      <c r="E84" s="180">
        <v>1.9750000000000001</v>
      </c>
      <c r="F84" s="181">
        <v>1.717146738916691</v>
      </c>
      <c r="G84" s="182">
        <v>1.7021522972693997</v>
      </c>
      <c r="H84" s="187">
        <f t="shared" ref="H84:AG84" si="102">AVERAGE(H80:H83)</f>
        <v>6.7960259999999995</v>
      </c>
      <c r="I84" s="181">
        <f t="shared" si="102"/>
        <v>11.665814475444693</v>
      </c>
      <c r="J84" s="183">
        <f t="shared" si="102"/>
        <v>19.838473639137881</v>
      </c>
      <c r="K84" s="187">
        <f t="shared" si="102"/>
        <v>4.7207085000000006</v>
      </c>
      <c r="L84" s="181">
        <f t="shared" si="102"/>
        <v>4.6794407964968672</v>
      </c>
      <c r="M84" s="181">
        <f t="shared" si="102"/>
        <v>8.028585754730738</v>
      </c>
      <c r="N84" s="183">
        <f t="shared" si="102"/>
        <v>13.724714277068271</v>
      </c>
      <c r="O84" s="187">
        <f t="shared" si="102"/>
        <v>2.1165852035031332</v>
      </c>
      <c r="P84" s="181">
        <f t="shared" si="102"/>
        <v>3.6372287207139538</v>
      </c>
      <c r="Q84" s="181">
        <f t="shared" si="102"/>
        <v>6.1137593620696062</v>
      </c>
      <c r="R84" s="183">
        <f t="shared" si="102"/>
        <v>70.761103727657485</v>
      </c>
      <c r="S84" s="187">
        <f t="shared" si="102"/>
        <v>0.82770117499999996</v>
      </c>
      <c r="T84" s="181">
        <f t="shared" si="102"/>
        <v>0.82046803676444358</v>
      </c>
      <c r="U84" s="181">
        <f t="shared" si="102"/>
        <v>1.4082171969238964</v>
      </c>
      <c r="V84" s="181">
        <f t="shared" si="102"/>
        <v>2.4274528076180042</v>
      </c>
      <c r="W84" s="184">
        <f t="shared" si="102"/>
        <v>28.095518606689861</v>
      </c>
      <c r="X84" s="187">
        <f t="shared" si="102"/>
        <v>0.42952572499999997</v>
      </c>
      <c r="Y84" s="181">
        <f t="shared" si="102"/>
        <v>0.42578196077590058</v>
      </c>
      <c r="Z84" s="181">
        <f t="shared" si="102"/>
        <v>0.73265598949347832</v>
      </c>
      <c r="AA84" s="181">
        <f t="shared" si="102"/>
        <v>1.2137170043224119</v>
      </c>
      <c r="AB84" s="184">
        <f t="shared" si="102"/>
        <v>14.047650512990876</v>
      </c>
      <c r="AC84" s="187">
        <f t="shared" si="102"/>
        <v>0.11765234625</v>
      </c>
      <c r="AD84" s="181">
        <f t="shared" si="102"/>
        <v>0.11661717499838505</v>
      </c>
      <c r="AE84" s="181">
        <f t="shared" si="102"/>
        <v>0.19877374835756811</v>
      </c>
      <c r="AF84" s="181">
        <f t="shared" si="102"/>
        <v>0.35592239556592981</v>
      </c>
      <c r="AG84" s="184">
        <f t="shared" si="102"/>
        <v>4.1194721709019655</v>
      </c>
    </row>
    <row r="85" spans="1:33" s="3" customFormat="1" outlineLevel="1" x14ac:dyDescent="0.25">
      <c r="A85" s="380"/>
      <c r="B85" s="177" t="s">
        <v>20</v>
      </c>
      <c r="C85" s="178">
        <v>55.501794359501496</v>
      </c>
      <c r="D85" s="179">
        <v>57858.558979827765</v>
      </c>
      <c r="E85" s="180">
        <v>2.4999999999997514E-2</v>
      </c>
      <c r="F85" s="181">
        <v>1.6199891436440912E-2</v>
      </c>
      <c r="G85" s="182">
        <v>1.6199891436440912E-2</v>
      </c>
      <c r="H85" s="187">
        <f t="shared" ref="H85:AG85" si="103">STDEV(H80:H83)/SQRT(H86)</f>
        <v>0.29604506273172909</v>
      </c>
      <c r="I85" s="181">
        <f t="shared" si="103"/>
        <v>0.48312588676641971</v>
      </c>
      <c r="J85" s="183">
        <f t="shared" si="103"/>
        <v>2.0304056615348873</v>
      </c>
      <c r="K85" s="187">
        <f t="shared" si="103"/>
        <v>0.31271650314555177</v>
      </c>
      <c r="L85" s="181">
        <f t="shared" si="103"/>
        <v>0.30978528795426075</v>
      </c>
      <c r="M85" s="181">
        <f t="shared" si="103"/>
        <v>0.49771923631516174</v>
      </c>
      <c r="N85" s="183">
        <f t="shared" si="103"/>
        <v>1.7419425321806166</v>
      </c>
      <c r="O85" s="187">
        <f t="shared" si="103"/>
        <v>9.0632809812725271E-2</v>
      </c>
      <c r="P85" s="181">
        <f t="shared" si="103"/>
        <v>0.17834157503589299</v>
      </c>
      <c r="Q85" s="181">
        <f t="shared" si="103"/>
        <v>0.34595927220470629</v>
      </c>
      <c r="R85" s="183">
        <f t="shared" si="103"/>
        <v>4.0041582431100267</v>
      </c>
      <c r="S85" s="187">
        <f t="shared" si="103"/>
        <v>0.15277001932134451</v>
      </c>
      <c r="T85" s="181">
        <f t="shared" si="103"/>
        <v>0.15142589805009501</v>
      </c>
      <c r="U85" s="181">
        <f t="shared" si="103"/>
        <v>0.2586282523828376</v>
      </c>
      <c r="V85" s="181">
        <f t="shared" si="103"/>
        <v>0.56442440694204998</v>
      </c>
      <c r="W85" s="184">
        <f t="shared" si="103"/>
        <v>6.5326898951626138</v>
      </c>
      <c r="X85" s="187">
        <f t="shared" si="103"/>
        <v>7.8089159624435953E-2</v>
      </c>
      <c r="Y85" s="181">
        <f t="shared" si="103"/>
        <v>7.7419969537508654E-2</v>
      </c>
      <c r="Z85" s="181">
        <f t="shared" si="103"/>
        <v>0.1355157934454633</v>
      </c>
      <c r="AA85" s="181">
        <f t="shared" si="103"/>
        <v>0.19447736973668148</v>
      </c>
      <c r="AB85" s="184">
        <f t="shared" si="103"/>
        <v>2.2508954830634496</v>
      </c>
      <c r="AC85" s="187">
        <f t="shared" si="103"/>
        <v>5.7256239194506182E-2</v>
      </c>
      <c r="AD85" s="181">
        <f t="shared" si="103"/>
        <v>5.6746013824945325E-2</v>
      </c>
      <c r="AE85" s="181">
        <f t="shared" si="103"/>
        <v>9.5468380434891684E-2</v>
      </c>
      <c r="AF85" s="181">
        <f t="shared" si="103"/>
        <v>0.18932957289492347</v>
      </c>
      <c r="AG85" s="184">
        <f t="shared" si="103"/>
        <v>2.1913145010986508</v>
      </c>
    </row>
    <row r="86" spans="1:33" s="3" customFormat="1" outlineLevel="1" x14ac:dyDescent="0.25">
      <c r="A86" s="380"/>
      <c r="B86" s="177" t="s">
        <v>21</v>
      </c>
      <c r="C86" s="185">
        <v>4</v>
      </c>
      <c r="D86" s="186">
        <v>4</v>
      </c>
      <c r="E86" s="18">
        <v>4</v>
      </c>
      <c r="F86" s="18">
        <v>4</v>
      </c>
      <c r="G86" s="18">
        <v>4</v>
      </c>
      <c r="H86" s="203">
        <f t="shared" ref="H86:AG86" si="104">COUNT(H80:H83)</f>
        <v>4</v>
      </c>
      <c r="I86" s="193">
        <f t="shared" si="104"/>
        <v>4</v>
      </c>
      <c r="J86" s="211">
        <f t="shared" si="104"/>
        <v>4</v>
      </c>
      <c r="K86" s="203">
        <f t="shared" si="104"/>
        <v>4</v>
      </c>
      <c r="L86" s="193">
        <f t="shared" si="104"/>
        <v>4</v>
      </c>
      <c r="M86" s="193">
        <f t="shared" si="104"/>
        <v>4</v>
      </c>
      <c r="N86" s="211">
        <f t="shared" si="104"/>
        <v>4</v>
      </c>
      <c r="O86" s="203">
        <f t="shared" si="104"/>
        <v>4</v>
      </c>
      <c r="P86" s="193">
        <f t="shared" si="104"/>
        <v>4</v>
      </c>
      <c r="Q86" s="193">
        <f t="shared" si="104"/>
        <v>4</v>
      </c>
      <c r="R86" s="211">
        <f t="shared" si="104"/>
        <v>4</v>
      </c>
      <c r="S86" s="203">
        <f t="shared" si="104"/>
        <v>4</v>
      </c>
      <c r="T86" s="193">
        <f t="shared" si="104"/>
        <v>4</v>
      </c>
      <c r="U86" s="193">
        <f t="shared" si="104"/>
        <v>4</v>
      </c>
      <c r="V86" s="193">
        <f t="shared" si="104"/>
        <v>4</v>
      </c>
      <c r="W86" s="208">
        <f t="shared" si="104"/>
        <v>4</v>
      </c>
      <c r="X86" s="203">
        <f t="shared" si="104"/>
        <v>4</v>
      </c>
      <c r="Y86" s="193">
        <f t="shared" si="104"/>
        <v>4</v>
      </c>
      <c r="Z86" s="193">
        <f t="shared" si="104"/>
        <v>4</v>
      </c>
      <c r="AA86" s="193">
        <f t="shared" si="104"/>
        <v>4</v>
      </c>
      <c r="AB86" s="208">
        <f t="shared" si="104"/>
        <v>4</v>
      </c>
      <c r="AC86" s="203">
        <f t="shared" si="104"/>
        <v>4</v>
      </c>
      <c r="AD86" s="193">
        <f t="shared" si="104"/>
        <v>4</v>
      </c>
      <c r="AE86" s="193">
        <f t="shared" si="104"/>
        <v>4</v>
      </c>
      <c r="AF86" s="193">
        <f t="shared" si="104"/>
        <v>4</v>
      </c>
      <c r="AG86" s="208">
        <f t="shared" si="104"/>
        <v>4</v>
      </c>
    </row>
    <row r="87" spans="1:33" s="3" customFormat="1" ht="14.25" outlineLevel="1" x14ac:dyDescent="0.2">
      <c r="B87" s="177"/>
      <c r="C87" s="168"/>
      <c r="D87" s="169"/>
      <c r="E87" s="170"/>
      <c r="F87" s="171"/>
      <c r="G87" s="172"/>
      <c r="H87" s="176"/>
      <c r="I87" s="175"/>
      <c r="J87" s="173"/>
      <c r="K87" s="176"/>
      <c r="L87" s="175"/>
      <c r="M87" s="175"/>
      <c r="N87" s="188"/>
      <c r="O87" s="174"/>
      <c r="P87" s="171"/>
      <c r="Q87" s="171"/>
      <c r="R87" s="222"/>
      <c r="S87" s="174"/>
      <c r="T87" s="171"/>
      <c r="U87" s="171"/>
      <c r="V87" s="171"/>
      <c r="W87" s="216"/>
      <c r="X87" s="174"/>
      <c r="Y87" s="175"/>
      <c r="Z87" s="171"/>
      <c r="AA87" s="171"/>
      <c r="AB87" s="216"/>
      <c r="AC87" s="174"/>
      <c r="AD87" s="175"/>
      <c r="AE87" s="171"/>
      <c r="AF87" s="217"/>
      <c r="AG87" s="216"/>
    </row>
    <row r="88" spans="1:33" s="3" customFormat="1" hidden="1" outlineLevel="2" x14ac:dyDescent="0.2">
      <c r="A88" s="3">
        <v>2</v>
      </c>
      <c r="B88" s="377" t="s">
        <v>24</v>
      </c>
      <c r="C88" s="168">
        <v>591.09140978298126</v>
      </c>
      <c r="D88" s="169">
        <v>523333.33333333337</v>
      </c>
      <c r="E88" s="170">
        <v>2</v>
      </c>
      <c r="F88" s="171">
        <v>1.6906621622135731</v>
      </c>
      <c r="G88" s="172">
        <v>1.6606732789189906</v>
      </c>
      <c r="H88" s="176">
        <v>7.058427</v>
      </c>
      <c r="I88" s="175">
        <f>H88*F88</f>
        <v>11.933415453646665</v>
      </c>
      <c r="J88" s="173">
        <f>(I88/D88)*1000000</f>
        <v>22.80270468849681</v>
      </c>
      <c r="K88" s="176">
        <v>2.6105179999999999</v>
      </c>
      <c r="L88" s="175">
        <f>K88*(G88/F88)</f>
        <v>2.5642127585448371</v>
      </c>
      <c r="M88" s="175">
        <f>K88*G88</f>
        <v>4.3352174867370454</v>
      </c>
      <c r="N88" s="173">
        <f>(M88/D88)*1000000</f>
        <v>8.2838550701981752</v>
      </c>
      <c r="O88" s="174">
        <f>H88-L88</f>
        <v>4.4942142414551629</v>
      </c>
      <c r="P88" s="171">
        <f>I88-M88</f>
        <v>7.5981979669096198</v>
      </c>
      <c r="Q88" s="171">
        <f>J88-N88</f>
        <v>14.518849618298635</v>
      </c>
      <c r="R88" s="223">
        <f t="shared" ref="R88" si="105">Q88/(48*3600)*1000000</f>
        <v>84.021120476265253</v>
      </c>
      <c r="S88" s="174">
        <v>3.8338270000000003</v>
      </c>
      <c r="T88" s="171">
        <f>S88*(G88/F88)</f>
        <v>3.7658227629358154</v>
      </c>
      <c r="U88" s="171">
        <f>S88*G88</f>
        <v>6.3667340548981572</v>
      </c>
      <c r="V88" s="171">
        <f>(U88/D88)*1000000</f>
        <v>12.165733862862721</v>
      </c>
      <c r="W88" s="224">
        <f>V88/(48*3600)*1000000</f>
        <v>70.403552447122223</v>
      </c>
      <c r="X88" s="174">
        <v>1.94943</v>
      </c>
      <c r="Y88" s="175">
        <f>X88*(G88/F88)</f>
        <v>1.914851105370682</v>
      </c>
      <c r="Z88" s="171">
        <f>X88*G88</f>
        <v>3.2373663101230479</v>
      </c>
      <c r="AA88" s="171">
        <f>(Z88/D88)*1000000</f>
        <v>6.1860502741204737</v>
      </c>
      <c r="AB88" s="224">
        <f>AA88/(48*3600)*1000000</f>
        <v>35.798902049308296</v>
      </c>
      <c r="AC88" s="174">
        <v>1.0547010000000001</v>
      </c>
      <c r="AD88" s="175">
        <f>AC88*(G88/F88)</f>
        <v>1.0359927649033636</v>
      </c>
      <c r="AE88" s="171">
        <f>AC88*G88</f>
        <v>1.7515137679491386</v>
      </c>
      <c r="AF88" s="171">
        <f>(AE88/D88)*1000000</f>
        <v>3.3468415948072709</v>
      </c>
      <c r="AG88" s="224">
        <f>AF88/(48*3600)*1000000</f>
        <v>19.368296266245782</v>
      </c>
    </row>
    <row r="89" spans="1:33" s="3" customFormat="1" hidden="1" outlineLevel="2" x14ac:dyDescent="0.2">
      <c r="A89" s="3">
        <v>5</v>
      </c>
      <c r="B89" s="378"/>
      <c r="C89" s="168">
        <v>416.4134786520525</v>
      </c>
      <c r="D89" s="169">
        <v>655000</v>
      </c>
      <c r="E89" s="170">
        <v>2</v>
      </c>
      <c r="F89" s="171">
        <v>1.7272491714829057</v>
      </c>
      <c r="G89" s="172">
        <v>1.6972602881883232</v>
      </c>
      <c r="H89" s="176">
        <v>6.6124140000000002</v>
      </c>
      <c r="I89" s="175">
        <f>H89*F89</f>
        <v>11.421286603001967</v>
      </c>
      <c r="J89" s="173">
        <f>(I89/D89)*1000000</f>
        <v>17.43707878320911</v>
      </c>
      <c r="K89" s="176">
        <v>2.067558</v>
      </c>
      <c r="L89" s="175">
        <f>K89*(G89/F89)</f>
        <v>2.031660599329344</v>
      </c>
      <c r="M89" s="175">
        <f>K89*G89</f>
        <v>3.5091840869260733</v>
      </c>
      <c r="N89" s="173">
        <f>(M89/D89)*1000000</f>
        <v>5.3575329571390427</v>
      </c>
      <c r="O89" s="174">
        <f t="shared" ref="O89:Q91" si="106">H89-L89</f>
        <v>4.5807534006706563</v>
      </c>
      <c r="P89" s="171">
        <f t="shared" si="106"/>
        <v>7.912102516075894</v>
      </c>
      <c r="Q89" s="171">
        <f t="shared" si="106"/>
        <v>12.079545826070067</v>
      </c>
      <c r="R89" s="223">
        <f>Q89/(48*3600)*1000000</f>
        <v>69.904779086053637</v>
      </c>
      <c r="S89" s="174">
        <v>2.0077310000000002</v>
      </c>
      <c r="T89" s="171">
        <f>S89*(G89/F89)</f>
        <v>1.9728723289755854</v>
      </c>
      <c r="U89" s="171">
        <f>S89*G89</f>
        <v>3.4076420956646305</v>
      </c>
      <c r="V89" s="171">
        <f t="shared" ref="V89:V91" si="107">(U89/D89)*1000000</f>
        <v>5.2025070162818787</v>
      </c>
      <c r="W89" s="224">
        <f>V89/(48*3600)*1000000</f>
        <v>30.10710078866828</v>
      </c>
      <c r="X89" s="174">
        <v>2.639812</v>
      </c>
      <c r="Y89" s="175">
        <f>X89*(G89/F89)</f>
        <v>2.593978998430416</v>
      </c>
      <c r="Z89" s="171">
        <f>X89*G89</f>
        <v>4.4804480758829941</v>
      </c>
      <c r="AA89" s="171">
        <f>(Z89/D89)*1000000</f>
        <v>6.8403787418060977</v>
      </c>
      <c r="AB89" s="224">
        <f>AA89/(48*3600)*1000000</f>
        <v>39.585525126192692</v>
      </c>
      <c r="AC89" s="176">
        <v>1.592948</v>
      </c>
      <c r="AD89" s="175">
        <f>AC89*(G89/F89)</f>
        <v>1.5652908834385686</v>
      </c>
      <c r="AE89" s="171">
        <f>AC89*G89</f>
        <v>2.703647381549013</v>
      </c>
      <c r="AF89" s="171">
        <f t="shared" ref="AF89:AF91" si="108">(AE89/D89)*1000000</f>
        <v>4.1277059260290274</v>
      </c>
      <c r="AG89" s="224">
        <f>AF89/(48*3600)*1000000</f>
        <v>23.88718707192724</v>
      </c>
    </row>
    <row r="90" spans="1:33" s="3" customFormat="1" hidden="1" outlineLevel="2" x14ac:dyDescent="0.2">
      <c r="A90" s="3">
        <v>6</v>
      </c>
      <c r="B90" s="378"/>
      <c r="C90" s="168">
        <v>325.12987154505475</v>
      </c>
      <c r="D90" s="169">
        <v>742500</v>
      </c>
      <c r="E90" s="170">
        <v>2</v>
      </c>
      <c r="F90" s="171">
        <v>1.7585910703777969</v>
      </c>
      <c r="G90" s="172">
        <v>1.7286021870832144</v>
      </c>
      <c r="H90" s="176">
        <v>6.3799530000000004</v>
      </c>
      <c r="I90" s="175">
        <f>H90*F90</f>
        <v>11.219728375230037</v>
      </c>
      <c r="J90" s="173">
        <f>(I90/D90)*1000000</f>
        <v>15.1107452865051</v>
      </c>
      <c r="K90" s="176">
        <v>2.575361</v>
      </c>
      <c r="L90" s="175">
        <f>K90*(G90/F90)</f>
        <v>2.5314439110466096</v>
      </c>
      <c r="M90" s="175">
        <f>K90*G90</f>
        <v>4.4517746571288139</v>
      </c>
      <c r="N90" s="173">
        <f>(M90/D90)*1000000</f>
        <v>5.9956561038771907</v>
      </c>
      <c r="O90" s="174">
        <f t="shared" si="106"/>
        <v>3.8485090889533908</v>
      </c>
      <c r="P90" s="171">
        <f t="shared" si="106"/>
        <v>6.7679537181012233</v>
      </c>
      <c r="Q90" s="171">
        <f t="shared" si="106"/>
        <v>9.1150891826279086</v>
      </c>
      <c r="R90" s="223">
        <f>Q90/(48*3600)*1000000</f>
        <v>52.749358695763355</v>
      </c>
      <c r="S90" s="174">
        <v>1.9447610000000002</v>
      </c>
      <c r="T90" s="171">
        <f>S90*(G90/F90)</f>
        <v>1.91159740008912</v>
      </c>
      <c r="U90" s="171">
        <f>S90*G90</f>
        <v>3.3617181179541396</v>
      </c>
      <c r="V90" s="171">
        <f t="shared" si="107"/>
        <v>4.5275664888271248</v>
      </c>
      <c r="W90" s="224">
        <f>V90/(48*3600)*1000000</f>
        <v>26.201194958490305</v>
      </c>
      <c r="X90" s="174">
        <v>2.26667</v>
      </c>
      <c r="Y90" s="175">
        <f>X90*(G90/F90)</f>
        <v>2.228016953682229</v>
      </c>
      <c r="Z90" s="171">
        <f>X90*G90</f>
        <v>3.9181707193959094</v>
      </c>
      <c r="AA90" s="171">
        <f>(Z90/D90)*1000000</f>
        <v>5.2769976018800131</v>
      </c>
      <c r="AB90" s="224">
        <f>AA90/(48*3600)*1000000</f>
        <v>30.538180566435262</v>
      </c>
      <c r="AC90" s="174">
        <v>1.4984360000000001</v>
      </c>
      <c r="AD90" s="175">
        <f>AC90*(G90/F90)</f>
        <v>1.4728834863512485</v>
      </c>
      <c r="AE90" s="171">
        <f>AC90*G90</f>
        <v>2.5901997468042235</v>
      </c>
      <c r="AF90" s="171">
        <f t="shared" si="108"/>
        <v>3.4884845074804356</v>
      </c>
      <c r="AG90" s="224">
        <f>AF90/(48*3600)*1000000</f>
        <v>20.187989047919189</v>
      </c>
    </row>
    <row r="91" spans="1:33" s="3" customFormat="1" hidden="1" outlineLevel="2" x14ac:dyDescent="0.2">
      <c r="A91" s="3">
        <v>8</v>
      </c>
      <c r="B91" s="379"/>
      <c r="C91" s="168">
        <v>420.0312089040624</v>
      </c>
      <c r="D91" s="169">
        <v>495000</v>
      </c>
      <c r="E91" s="170">
        <v>1.9</v>
      </c>
      <c r="F91" s="171">
        <v>1.6920845515924889</v>
      </c>
      <c r="G91" s="172">
        <v>1.6620956682979064</v>
      </c>
      <c r="H91" s="176">
        <v>5.939819</v>
      </c>
      <c r="I91" s="175">
        <f>H91*F91</f>
        <v>10.050675969155545</v>
      </c>
      <c r="J91" s="173">
        <f>(I91/D91)*1000000</f>
        <v>20.304395897283932</v>
      </c>
      <c r="K91" s="176">
        <v>1.044095</v>
      </c>
      <c r="L91" s="175">
        <f>K91*(G91/F91)</f>
        <v>1.0255904618703959</v>
      </c>
      <c r="M91" s="175">
        <f>K91*G91</f>
        <v>1.7353857767915026</v>
      </c>
      <c r="N91" s="173">
        <f>(M91/D91)*1000000</f>
        <v>3.5058298521040454</v>
      </c>
      <c r="O91" s="174">
        <f t="shared" si="106"/>
        <v>4.9142285381296045</v>
      </c>
      <c r="P91" s="171">
        <f t="shared" si="106"/>
        <v>8.3152901923640421</v>
      </c>
      <c r="Q91" s="171">
        <f t="shared" si="106"/>
        <v>16.798566045179886</v>
      </c>
      <c r="R91" s="223">
        <f>Q91/(48*3600)*1000000</f>
        <v>97.213923872568785</v>
      </c>
      <c r="S91" s="174">
        <v>4.3458329999999998</v>
      </c>
      <c r="T91" s="171">
        <f>S91*(G91/F91)</f>
        <v>4.2688116250739716</v>
      </c>
      <c r="U91" s="171">
        <f>S91*G91</f>
        <v>7.2231902044460954</v>
      </c>
      <c r="V91" s="171">
        <f t="shared" si="107"/>
        <v>14.592303443325445</v>
      </c>
      <c r="W91" s="224">
        <f>V91/(48*3600)*1000000</f>
        <v>84.446200482207445</v>
      </c>
      <c r="X91" s="174">
        <v>1.9937100000000001</v>
      </c>
      <c r="Y91" s="175">
        <f>X91*(G91/F91)</f>
        <v>1.958375396621598</v>
      </c>
      <c r="Z91" s="171">
        <f>X91*G91</f>
        <v>3.3137367548422194</v>
      </c>
      <c r="AA91" s="171">
        <f>(Z91/D91)*1000000</f>
        <v>6.6944176865499383</v>
      </c>
      <c r="AB91" s="224">
        <f>AA91/(48*3600)*1000000</f>
        <v>38.740843093460292</v>
      </c>
      <c r="AC91" s="174">
        <v>1.34426</v>
      </c>
      <c r="AD91" s="175">
        <f>AC91*(G91/F91)</f>
        <v>1.3204356253730729</v>
      </c>
      <c r="AE91" s="171">
        <f>AC91*G91</f>
        <v>2.2342887230661437</v>
      </c>
      <c r="AF91" s="171">
        <f t="shared" si="108"/>
        <v>4.513714592052815</v>
      </c>
      <c r="AG91" s="224">
        <f>AF91/(48*3600)*1000000</f>
        <v>26.121033518824159</v>
      </c>
    </row>
    <row r="92" spans="1:33" s="3" customFormat="1" outlineLevel="1" collapsed="1" x14ac:dyDescent="0.25">
      <c r="A92" s="380" t="s">
        <v>24</v>
      </c>
      <c r="B92" s="177" t="s">
        <v>19</v>
      </c>
      <c r="C92" s="178">
        <v>438.16649222103774</v>
      </c>
      <c r="D92" s="179">
        <v>603958.33333333337</v>
      </c>
      <c r="E92" s="180">
        <v>1.9750000000000001</v>
      </c>
      <c r="F92" s="181">
        <v>1.717146738916691</v>
      </c>
      <c r="G92" s="182">
        <v>1.6871578556221087</v>
      </c>
      <c r="H92" s="187">
        <f t="shared" ref="H92:AG92" si="109">AVERAGE(H88:H91)</f>
        <v>6.4976532499999999</v>
      </c>
      <c r="I92" s="181">
        <f t="shared" si="109"/>
        <v>11.156276600258554</v>
      </c>
      <c r="J92" s="183">
        <f t="shared" si="109"/>
        <v>18.913731163873738</v>
      </c>
      <c r="K92" s="187">
        <f t="shared" si="109"/>
        <v>2.0743830000000001</v>
      </c>
      <c r="L92" s="181">
        <f t="shared" si="109"/>
        <v>2.0382269326977966</v>
      </c>
      <c r="M92" s="181">
        <f t="shared" si="109"/>
        <v>3.5078905018958588</v>
      </c>
      <c r="N92" s="183">
        <f t="shared" si="109"/>
        <v>5.7857184958296139</v>
      </c>
      <c r="O92" s="187">
        <f t="shared" si="109"/>
        <v>4.4594263173022037</v>
      </c>
      <c r="P92" s="181">
        <f t="shared" si="109"/>
        <v>7.6483860983626952</v>
      </c>
      <c r="Q92" s="181">
        <f t="shared" si="109"/>
        <v>13.128012668044125</v>
      </c>
      <c r="R92" s="183">
        <f t="shared" si="109"/>
        <v>75.972295532662756</v>
      </c>
      <c r="S92" s="187">
        <f t="shared" si="109"/>
        <v>3.0330380000000003</v>
      </c>
      <c r="T92" s="181">
        <f t="shared" si="109"/>
        <v>2.9797760292686233</v>
      </c>
      <c r="U92" s="181">
        <f t="shared" si="109"/>
        <v>5.0898211182407556</v>
      </c>
      <c r="V92" s="181">
        <f t="shared" si="109"/>
        <v>9.122027702824294</v>
      </c>
      <c r="W92" s="184">
        <f t="shared" si="109"/>
        <v>52.789512169122062</v>
      </c>
      <c r="X92" s="187">
        <f t="shared" si="109"/>
        <v>2.2124055</v>
      </c>
      <c r="Y92" s="181">
        <f t="shared" si="109"/>
        <v>2.1738056135262314</v>
      </c>
      <c r="Z92" s="181">
        <f t="shared" si="109"/>
        <v>3.7374304650610428</v>
      </c>
      <c r="AA92" s="181">
        <f t="shared" si="109"/>
        <v>6.2494610760891298</v>
      </c>
      <c r="AB92" s="184">
        <f t="shared" si="109"/>
        <v>36.165862708849133</v>
      </c>
      <c r="AC92" s="187">
        <f t="shared" si="109"/>
        <v>1.3725862500000001</v>
      </c>
      <c r="AD92" s="181">
        <f t="shared" si="109"/>
        <v>1.3486506900165633</v>
      </c>
      <c r="AE92" s="181">
        <f t="shared" si="109"/>
        <v>2.3199124048421296</v>
      </c>
      <c r="AF92" s="181">
        <f t="shared" si="109"/>
        <v>3.8691866550923875</v>
      </c>
      <c r="AG92" s="184">
        <f t="shared" si="109"/>
        <v>22.391126476229093</v>
      </c>
    </row>
    <row r="93" spans="1:33" s="3" customFormat="1" outlineLevel="1" x14ac:dyDescent="0.25">
      <c r="A93" s="380"/>
      <c r="B93" s="177" t="s">
        <v>20</v>
      </c>
      <c r="C93" s="178">
        <v>55.501794359501496</v>
      </c>
      <c r="D93" s="179">
        <v>57858.558979827765</v>
      </c>
      <c r="E93" s="180">
        <v>2.4999999999997514E-2</v>
      </c>
      <c r="F93" s="181">
        <v>1.6199891436440912E-2</v>
      </c>
      <c r="G93" s="182">
        <v>1.6199891436440912E-2</v>
      </c>
      <c r="H93" s="187">
        <f t="shared" ref="H93:AG93" si="110">STDEV(H88:H91)/SQRT(H94)</f>
        <v>0.23321478436424761</v>
      </c>
      <c r="I93" s="181">
        <f t="shared" si="110"/>
        <v>0.39796921805606345</v>
      </c>
      <c r="J93" s="183">
        <f t="shared" si="110"/>
        <v>1.6758397723916929</v>
      </c>
      <c r="K93" s="187">
        <f t="shared" si="110"/>
        <v>0.36514376601073145</v>
      </c>
      <c r="L93" s="181">
        <f t="shared" si="110"/>
        <v>0.35886392680086082</v>
      </c>
      <c r="M93" s="181">
        <f t="shared" si="110"/>
        <v>0.62697434239274241</v>
      </c>
      <c r="N93" s="183">
        <f t="shared" si="110"/>
        <v>0.98598492326214715</v>
      </c>
      <c r="O93" s="187">
        <f t="shared" si="110"/>
        <v>0.22285933171481717</v>
      </c>
      <c r="P93" s="181">
        <f t="shared" si="110"/>
        <v>0.32812439769073254</v>
      </c>
      <c r="Q93" s="181">
        <f t="shared" si="110"/>
        <v>1.6484898931830481</v>
      </c>
      <c r="R93" s="183">
        <f t="shared" si="110"/>
        <v>9.539872067031574</v>
      </c>
      <c r="S93" s="187">
        <f t="shared" si="110"/>
        <v>0.61915904038757752</v>
      </c>
      <c r="T93" s="181">
        <f t="shared" si="110"/>
        <v>0.60788861920185921</v>
      </c>
      <c r="U93" s="181">
        <f t="shared" si="110"/>
        <v>0.9999098521606179</v>
      </c>
      <c r="V93" s="181">
        <f t="shared" si="110"/>
        <v>2.510972257329311</v>
      </c>
      <c r="W93" s="184">
        <f t="shared" si="110"/>
        <v>14.53108945213723</v>
      </c>
      <c r="X93" s="187">
        <f t="shared" si="110"/>
        <v>0.158798821239066</v>
      </c>
      <c r="Y93" s="181">
        <f t="shared" si="110"/>
        <v>0.15624557551949186</v>
      </c>
      <c r="Z93" s="181">
        <f t="shared" si="110"/>
        <v>0.29073509257590396</v>
      </c>
      <c r="AA93" s="181">
        <f t="shared" si="110"/>
        <v>0.35318505670143324</v>
      </c>
      <c r="AB93" s="184">
        <f t="shared" si="110"/>
        <v>2.0438950040592196</v>
      </c>
      <c r="AC93" s="187">
        <f t="shared" si="110"/>
        <v>0.11770403173665071</v>
      </c>
      <c r="AD93" s="181">
        <f t="shared" si="110"/>
        <v>0.11580077327749418</v>
      </c>
      <c r="AE93" s="181">
        <f t="shared" si="110"/>
        <v>0.21422655548037894</v>
      </c>
      <c r="AF93" s="181">
        <f t="shared" si="110"/>
        <v>0.27386538088519091</v>
      </c>
      <c r="AG93" s="184">
        <f t="shared" si="110"/>
        <v>1.5848691023448491</v>
      </c>
    </row>
    <row r="94" spans="1:33" s="3" customFormat="1" outlineLevel="1" x14ac:dyDescent="0.25">
      <c r="A94" s="380"/>
      <c r="B94" s="177" t="s">
        <v>21</v>
      </c>
      <c r="C94" s="185">
        <v>4</v>
      </c>
      <c r="D94" s="186">
        <v>4</v>
      </c>
      <c r="E94" s="18">
        <v>4</v>
      </c>
      <c r="F94" s="18">
        <v>4</v>
      </c>
      <c r="G94" s="18">
        <v>4</v>
      </c>
      <c r="H94" s="203">
        <f t="shared" ref="H94:AG94" si="111">COUNT(H88:H91)</f>
        <v>4</v>
      </c>
      <c r="I94" s="193">
        <f t="shared" si="111"/>
        <v>4</v>
      </c>
      <c r="J94" s="211">
        <f t="shared" si="111"/>
        <v>4</v>
      </c>
      <c r="K94" s="203">
        <f t="shared" si="111"/>
        <v>4</v>
      </c>
      <c r="L94" s="193">
        <f t="shared" si="111"/>
        <v>4</v>
      </c>
      <c r="M94" s="193">
        <f t="shared" si="111"/>
        <v>4</v>
      </c>
      <c r="N94" s="211">
        <f t="shared" si="111"/>
        <v>4</v>
      </c>
      <c r="O94" s="203">
        <f t="shared" si="111"/>
        <v>4</v>
      </c>
      <c r="P94" s="193">
        <f t="shared" si="111"/>
        <v>4</v>
      </c>
      <c r="Q94" s="193">
        <f t="shared" si="111"/>
        <v>4</v>
      </c>
      <c r="R94" s="211">
        <f t="shared" si="111"/>
        <v>4</v>
      </c>
      <c r="S94" s="203">
        <f t="shared" si="111"/>
        <v>4</v>
      </c>
      <c r="T94" s="193">
        <f t="shared" si="111"/>
        <v>4</v>
      </c>
      <c r="U94" s="193">
        <f t="shared" si="111"/>
        <v>4</v>
      </c>
      <c r="V94" s="193">
        <f t="shared" si="111"/>
        <v>4</v>
      </c>
      <c r="W94" s="208">
        <f t="shared" si="111"/>
        <v>4</v>
      </c>
      <c r="X94" s="203">
        <f t="shared" si="111"/>
        <v>4</v>
      </c>
      <c r="Y94" s="193">
        <f t="shared" si="111"/>
        <v>4</v>
      </c>
      <c r="Z94" s="193">
        <f t="shared" si="111"/>
        <v>4</v>
      </c>
      <c r="AA94" s="193">
        <f t="shared" si="111"/>
        <v>4</v>
      </c>
      <c r="AB94" s="208">
        <f t="shared" si="111"/>
        <v>4</v>
      </c>
      <c r="AC94" s="203">
        <f t="shared" si="111"/>
        <v>4</v>
      </c>
      <c r="AD94" s="193">
        <f t="shared" si="111"/>
        <v>4</v>
      </c>
      <c r="AE94" s="193">
        <f t="shared" si="111"/>
        <v>4</v>
      </c>
      <c r="AF94" s="193">
        <f t="shared" si="111"/>
        <v>4</v>
      </c>
      <c r="AG94" s="208">
        <f t="shared" si="111"/>
        <v>4</v>
      </c>
    </row>
    <row r="95" spans="1:33" s="3" customFormat="1" ht="14.25" outlineLevel="1" x14ac:dyDescent="0.2">
      <c r="B95" s="177"/>
      <c r="C95" s="168"/>
      <c r="D95" s="169"/>
      <c r="E95" s="170"/>
      <c r="F95" s="171"/>
      <c r="G95" s="172"/>
      <c r="H95" s="176"/>
      <c r="I95" s="175"/>
      <c r="J95" s="173"/>
      <c r="K95" s="176"/>
      <c r="L95" s="175"/>
      <c r="M95" s="175"/>
      <c r="N95" s="188"/>
      <c r="O95" s="174"/>
      <c r="P95" s="171"/>
      <c r="Q95" s="171"/>
      <c r="R95" s="222"/>
      <c r="S95" s="174"/>
      <c r="T95" s="171"/>
      <c r="U95" s="171"/>
      <c r="V95" s="171"/>
      <c r="W95" s="216"/>
      <c r="X95" s="174"/>
      <c r="Y95" s="175"/>
      <c r="Z95" s="171"/>
      <c r="AA95" s="171"/>
      <c r="AB95" s="216"/>
      <c r="AC95" s="174"/>
      <c r="AD95" s="175"/>
      <c r="AE95" s="171"/>
      <c r="AF95" s="217"/>
      <c r="AG95" s="216"/>
    </row>
    <row r="96" spans="1:33" s="3" customFormat="1" ht="14.25" hidden="1" customHeight="1" outlineLevel="2" x14ac:dyDescent="0.2">
      <c r="A96" s="3">
        <v>2</v>
      </c>
      <c r="B96" s="377" t="s">
        <v>25</v>
      </c>
      <c r="C96" s="168">
        <v>591.09140978298126</v>
      </c>
      <c r="D96" s="169">
        <v>523333.33333333337</v>
      </c>
      <c r="E96" s="170">
        <v>2</v>
      </c>
      <c r="F96" s="171">
        <v>1.6906621622135731</v>
      </c>
      <c r="G96" s="172">
        <v>1.643939456938311</v>
      </c>
      <c r="H96" s="176">
        <v>15.28464</v>
      </c>
      <c r="I96" s="175">
        <f>H96*F96</f>
        <v>25.841162511056069</v>
      </c>
      <c r="J96" s="173">
        <f t="shared" si="90"/>
        <v>49.378017537049807</v>
      </c>
      <c r="K96" s="176">
        <v>11.688134</v>
      </c>
      <c r="L96" s="175">
        <f>K96*(G96/F96)</f>
        <v>11.365123730825488</v>
      </c>
      <c r="M96" s="175">
        <f>K96*G96</f>
        <v>19.214584660582208</v>
      </c>
      <c r="N96" s="173">
        <f t="shared" si="91"/>
        <v>36.715766867354532</v>
      </c>
      <c r="O96" s="174">
        <f>H96-L96</f>
        <v>3.9195162691745118</v>
      </c>
      <c r="P96" s="171">
        <f>I96-M96</f>
        <v>6.6265778504738613</v>
      </c>
      <c r="Q96" s="171">
        <f>J96-N96</f>
        <v>12.662250669695275</v>
      </c>
      <c r="R96" s="223">
        <f t="shared" si="92"/>
        <v>146.55382719554717</v>
      </c>
      <c r="S96" s="174">
        <v>1.3030059999999999</v>
      </c>
      <c r="T96" s="171">
        <f>S96*(G96/F96)</f>
        <v>1.26699646085577</v>
      </c>
      <c r="U96" s="171">
        <f>S96*G96</f>
        <v>2.1420629760273608</v>
      </c>
      <c r="V96" s="171">
        <f>(U96/D96)*1000000</f>
        <v>4.0931139669312628</v>
      </c>
      <c r="W96" s="224">
        <f t="shared" si="93"/>
        <v>47.374004246889612</v>
      </c>
      <c r="X96" s="174">
        <v>0.26381450000000001</v>
      </c>
      <c r="Y96" s="175">
        <f>X96*(G96/F96)</f>
        <v>0.25652379023767702</v>
      </c>
      <c r="Z96" s="171">
        <f>X96*G96</f>
        <v>0.43369506586245204</v>
      </c>
      <c r="AA96" s="171">
        <f t="shared" si="94"/>
        <v>0.82871668636137319</v>
      </c>
      <c r="AB96" s="224">
        <f t="shared" si="95"/>
        <v>9.5916283143677443</v>
      </c>
      <c r="AC96" s="174">
        <v>0.1004385</v>
      </c>
      <c r="AD96" s="175">
        <f>AC96*(G96/F96)</f>
        <v>9.7662807411218563E-2</v>
      </c>
      <c r="AE96" s="171">
        <f>AC96*G96</f>
        <v>0.16511481314569856</v>
      </c>
      <c r="AF96" s="171">
        <f>(AE96/D96)*1000000</f>
        <v>0.31550601238031573</v>
      </c>
      <c r="AG96" s="225">
        <f t="shared" si="96"/>
        <v>3.6516899581055058</v>
      </c>
    </row>
    <row r="97" spans="1:41" s="3" customFormat="1" ht="14.25" hidden="1" customHeight="1" outlineLevel="2" x14ac:dyDescent="0.2">
      <c r="A97" s="3">
        <v>5</v>
      </c>
      <c r="B97" s="378"/>
      <c r="C97" s="168">
        <v>416.4134786520525</v>
      </c>
      <c r="D97" s="169">
        <v>655000</v>
      </c>
      <c r="E97" s="170">
        <v>2</v>
      </c>
      <c r="F97" s="171">
        <v>1.7272491714829057</v>
      </c>
      <c r="G97" s="172">
        <v>1.6805264662076436</v>
      </c>
      <c r="H97" s="176">
        <v>13.847706000000001</v>
      </c>
      <c r="I97" s="175">
        <f>H97*F97</f>
        <v>23.918438715438864</v>
      </c>
      <c r="J97" s="173">
        <f>(I97/D97)*1000000</f>
        <v>36.516700328914297</v>
      </c>
      <c r="K97" s="176">
        <v>12.740054000000001</v>
      </c>
      <c r="L97" s="175">
        <f>K97*(G97/F97)</f>
        <v>12.395431001731673</v>
      </c>
      <c r="M97" s="175">
        <f>K97*G97</f>
        <v>21.409997927914556</v>
      </c>
      <c r="N97" s="173">
        <f>(M97/D97)*1000000</f>
        <v>32.687019737274134</v>
      </c>
      <c r="O97" s="174">
        <f t="shared" ref="O97:Q99" si="112">H97-L97</f>
        <v>1.4522749982683276</v>
      </c>
      <c r="P97" s="171">
        <f t="shared" si="112"/>
        <v>2.5084407875243073</v>
      </c>
      <c r="Q97" s="171">
        <f t="shared" si="112"/>
        <v>3.8296805916401624</v>
      </c>
      <c r="R97" s="226">
        <f t="shared" si="92"/>
        <v>44.325006847687064</v>
      </c>
      <c r="S97" s="174">
        <v>0.72289530000000002</v>
      </c>
      <c r="T97" s="171">
        <f>S97*(G97/F97)</f>
        <v>0.70334072466459863</v>
      </c>
      <c r="U97" s="171">
        <f>S97*G97</f>
        <v>1.2148446839471143</v>
      </c>
      <c r="V97" s="171">
        <f t="shared" ref="V97:V99" si="113">(U97/D97)*1000000</f>
        <v>1.8547247083162051</v>
      </c>
      <c r="W97" s="224">
        <f t="shared" si="93"/>
        <v>21.466721161067188</v>
      </c>
      <c r="X97" s="174">
        <v>0.61997809999999998</v>
      </c>
      <c r="Y97" s="175">
        <f>X97*(G97/F97)</f>
        <v>0.60320747158015953</v>
      </c>
      <c r="Z97" s="171">
        <f>X97*G97</f>
        <v>1.0418896055191291</v>
      </c>
      <c r="AA97" s="171">
        <f>(Z97/D97)*1000000</f>
        <v>1.5906711534643192</v>
      </c>
      <c r="AB97" s="224">
        <f t="shared" si="95"/>
        <v>18.41054575768888</v>
      </c>
      <c r="AC97" s="174">
        <v>6.0135250000000001E-2</v>
      </c>
      <c r="AD97" s="175">
        <f>AC97*(G97/F97)</f>
        <v>5.8508570069395666E-2</v>
      </c>
      <c r="AE97" s="171">
        <f>AC97*G97</f>
        <v>0.1010588791770132</v>
      </c>
      <c r="AF97" s="171">
        <f t="shared" ref="AF97:AF99" si="114">(AE97/D97)*1000000</f>
        <v>0.15428836515574534</v>
      </c>
      <c r="AG97" s="224">
        <f t="shared" si="96"/>
        <v>1.7857449670803858</v>
      </c>
    </row>
    <row r="98" spans="1:41" s="3" customFormat="1" ht="14.25" hidden="1" customHeight="1" outlineLevel="2" x14ac:dyDescent="0.2">
      <c r="A98" s="3">
        <v>6</v>
      </c>
      <c r="B98" s="378"/>
      <c r="C98" s="168">
        <v>325.12987154505475</v>
      </c>
      <c r="D98" s="169">
        <v>742500</v>
      </c>
      <c r="E98" s="170">
        <v>2</v>
      </c>
      <c r="F98" s="171">
        <v>1.7585910703777969</v>
      </c>
      <c r="G98" s="172">
        <v>1.7118683651025348</v>
      </c>
      <c r="H98" s="176">
        <v>13.700481999999999</v>
      </c>
      <c r="I98" s="175">
        <f>H98*F98</f>
        <v>24.093545305071739</v>
      </c>
      <c r="J98" s="173">
        <f>(I98/D98)*1000000</f>
        <v>32.449219266089884</v>
      </c>
      <c r="K98" s="176">
        <v>10.149958</v>
      </c>
      <c r="L98" s="175">
        <f>K98*(G98/F98)</f>
        <v>9.8802912740746773</v>
      </c>
      <c r="M98" s="175">
        <f>K98*G98</f>
        <v>17.375392007319395</v>
      </c>
      <c r="N98" s="173">
        <f>(M98/D98)*1000000</f>
        <v>23.401201356659119</v>
      </c>
      <c r="O98" s="174">
        <f t="shared" si="112"/>
        <v>3.8201907259253218</v>
      </c>
      <c r="P98" s="171">
        <f t="shared" si="112"/>
        <v>6.7181532977523446</v>
      </c>
      <c r="Q98" s="171">
        <f t="shared" si="112"/>
        <v>9.0480179094307651</v>
      </c>
      <c r="R98" s="223">
        <f t="shared" si="92"/>
        <v>104.72242950730053</v>
      </c>
      <c r="S98" s="174">
        <v>0.41142570000000001</v>
      </c>
      <c r="T98" s="171">
        <f>S98*(G98/F98)</f>
        <v>0.40049483491853521</v>
      </c>
      <c r="U98" s="171">
        <f>S98*G98</f>
        <v>0.704306640420166</v>
      </c>
      <c r="V98" s="171">
        <f t="shared" si="113"/>
        <v>0.94856113187901148</v>
      </c>
      <c r="W98" s="224">
        <f t="shared" si="93"/>
        <v>10.978716804155226</v>
      </c>
      <c r="X98" s="174">
        <v>0.64187159999999999</v>
      </c>
      <c r="Y98" s="175">
        <f>X98*(G98/F98)</f>
        <v>0.62481818826800584</v>
      </c>
      <c r="Z98" s="171">
        <f>X98*G98</f>
        <v>1.0987996864977481</v>
      </c>
      <c r="AA98" s="171">
        <f>(Z98/D98)*1000000</f>
        <v>1.4798648976400648</v>
      </c>
      <c r="AB98" s="224">
        <f t="shared" si="95"/>
        <v>17.128065944908158</v>
      </c>
      <c r="AC98" s="174">
        <v>5.5158949999999998E-2</v>
      </c>
      <c r="AD98" s="175">
        <f>AC98*(G98/F98)</f>
        <v>5.3693472659898829E-2</v>
      </c>
      <c r="AE98" s="171">
        <f>AC98*G98</f>
        <v>9.4424861557272463E-2</v>
      </c>
      <c r="AF98" s="171">
        <f t="shared" si="114"/>
        <v>0.12717153071686527</v>
      </c>
      <c r="AG98" s="224">
        <f t="shared" si="96"/>
        <v>1.471892716630385</v>
      </c>
    </row>
    <row r="99" spans="1:41" s="3" customFormat="1" hidden="1" outlineLevel="2" x14ac:dyDescent="0.2">
      <c r="A99" s="3">
        <v>8</v>
      </c>
      <c r="B99" s="379"/>
      <c r="C99" s="168">
        <v>420.0312089040624</v>
      </c>
      <c r="D99" s="169">
        <v>495000</v>
      </c>
      <c r="E99" s="170">
        <v>1.9</v>
      </c>
      <c r="F99" s="171">
        <v>1.6920845515924889</v>
      </c>
      <c r="G99" s="172">
        <v>1.6453618463172268</v>
      </c>
      <c r="H99" s="176">
        <v>14.090666000000001</v>
      </c>
      <c r="I99" s="175">
        <f>H99*F99</f>
        <v>23.842598260249531</v>
      </c>
      <c r="J99" s="173">
        <f>(I99/D99)*1000000</f>
        <v>48.166865172221272</v>
      </c>
      <c r="K99" s="176">
        <v>11.38463</v>
      </c>
      <c r="L99" s="175">
        <f>K99*(G99/F99)</f>
        <v>11.070271765562309</v>
      </c>
      <c r="M99" s="175">
        <f>K99*G99</f>
        <v>18.731835836438488</v>
      </c>
      <c r="N99" s="173">
        <f>(M99/D99)*1000000</f>
        <v>37.842092598865634</v>
      </c>
      <c r="O99" s="174">
        <f t="shared" si="112"/>
        <v>3.0203942344376919</v>
      </c>
      <c r="P99" s="171">
        <f t="shared" si="112"/>
        <v>5.1107624238110425</v>
      </c>
      <c r="Q99" s="171">
        <f t="shared" si="112"/>
        <v>10.324772573355638</v>
      </c>
      <c r="R99" s="223">
        <f>Q99/(24*3600)*1000000</f>
        <v>119.49968256198655</v>
      </c>
      <c r="S99" s="174">
        <v>1.5223239999999998</v>
      </c>
      <c r="T99" s="171">
        <f>S99*(G99/F99)</f>
        <v>1.4802888100217464</v>
      </c>
      <c r="U99" s="171">
        <f>S99*G99</f>
        <v>2.5047738273330258</v>
      </c>
      <c r="V99" s="171">
        <f t="shared" si="113"/>
        <v>5.0601491461273245</v>
      </c>
      <c r="W99" s="224">
        <f>V99/(24*3600)*1000000</f>
        <v>58.566541043140333</v>
      </c>
      <c r="X99" s="174">
        <v>0.38415460000000001</v>
      </c>
      <c r="Y99" s="175">
        <f>X99*(G99/F99)</f>
        <v>0.37354712643194227</v>
      </c>
      <c r="Z99" s="171">
        <f>X99*G99</f>
        <v>0.63207332192725574</v>
      </c>
      <c r="AA99" s="171">
        <f>(Z99/D99)*1000000</f>
        <v>1.276915801873244</v>
      </c>
      <c r="AB99" s="224">
        <f t="shared" si="95"/>
        <v>14.779118077236621</v>
      </c>
      <c r="AC99" s="174">
        <v>2.9110540000000001E-2</v>
      </c>
      <c r="AD99" s="175">
        <f>AC99*(G99/F99)</f>
        <v>2.8306724859944701E-2</v>
      </c>
      <c r="AE99" s="171">
        <f>AC99*G99</f>
        <v>4.7897371841691488E-2</v>
      </c>
      <c r="AF99" s="171">
        <f t="shared" si="114"/>
        <v>9.6762367356952511E-2</v>
      </c>
      <c r="AG99" s="224">
        <f t="shared" si="96"/>
        <v>1.1199348073721356</v>
      </c>
    </row>
    <row r="100" spans="1:41" s="3" customFormat="1" outlineLevel="1" collapsed="1" x14ac:dyDescent="0.25">
      <c r="A100" s="380" t="s">
        <v>25</v>
      </c>
      <c r="B100" s="177" t="s">
        <v>19</v>
      </c>
      <c r="C100" s="178">
        <v>438.16649222103774</v>
      </c>
      <c r="D100" s="179">
        <v>603958.33333333337</v>
      </c>
      <c r="E100" s="180">
        <v>1.9750000000000001</v>
      </c>
      <c r="F100" s="181">
        <v>1.717146738916691</v>
      </c>
      <c r="G100" s="182">
        <v>1.6704240336414289</v>
      </c>
      <c r="H100" s="187">
        <f t="shared" ref="H100:AG100" si="115">AVERAGE(H96:H99)</f>
        <v>14.2308735</v>
      </c>
      <c r="I100" s="181">
        <f t="shared" si="115"/>
        <v>24.423936197954053</v>
      </c>
      <c r="J100" s="183">
        <f t="shared" si="115"/>
        <v>41.627700576068818</v>
      </c>
      <c r="K100" s="187">
        <f t="shared" si="115"/>
        <v>11.490694</v>
      </c>
      <c r="L100" s="181">
        <f t="shared" si="115"/>
        <v>11.177779443048538</v>
      </c>
      <c r="M100" s="181">
        <f t="shared" si="115"/>
        <v>19.182952608063662</v>
      </c>
      <c r="N100" s="183">
        <f t="shared" si="115"/>
        <v>32.661520140038348</v>
      </c>
      <c r="O100" s="187">
        <f t="shared" si="115"/>
        <v>3.0530940569514633</v>
      </c>
      <c r="P100" s="181">
        <f t="shared" si="115"/>
        <v>5.2409835898903889</v>
      </c>
      <c r="Q100" s="181">
        <f t="shared" si="115"/>
        <v>8.9661804360304593</v>
      </c>
      <c r="R100" s="183">
        <f t="shared" si="115"/>
        <v>103.77523652813034</v>
      </c>
      <c r="S100" s="187">
        <f t="shared" si="115"/>
        <v>0.98991275000000001</v>
      </c>
      <c r="T100" s="181">
        <f t="shared" si="115"/>
        <v>0.96278020761516259</v>
      </c>
      <c r="U100" s="181">
        <f t="shared" si="115"/>
        <v>1.6414970319319169</v>
      </c>
      <c r="V100" s="181">
        <f t="shared" si="115"/>
        <v>2.9891372383134511</v>
      </c>
      <c r="W100" s="184">
        <f t="shared" si="115"/>
        <v>34.596495813813092</v>
      </c>
      <c r="X100" s="187">
        <f t="shared" si="115"/>
        <v>0.47745470000000001</v>
      </c>
      <c r="Y100" s="181">
        <f t="shared" si="115"/>
        <v>0.46452414412944615</v>
      </c>
      <c r="Z100" s="181">
        <f t="shared" si="115"/>
        <v>0.80161441995164617</v>
      </c>
      <c r="AA100" s="181">
        <f t="shared" si="115"/>
        <v>1.2940421348347504</v>
      </c>
      <c r="AB100" s="184">
        <f t="shared" si="115"/>
        <v>14.977339523550352</v>
      </c>
      <c r="AC100" s="187">
        <f t="shared" si="115"/>
        <v>6.1210809999999997E-2</v>
      </c>
      <c r="AD100" s="181">
        <f t="shared" si="115"/>
        <v>5.9542893750114435E-2</v>
      </c>
      <c r="AE100" s="181">
        <f t="shared" si="115"/>
        <v>0.10212398143041893</v>
      </c>
      <c r="AF100" s="181">
        <f t="shared" si="115"/>
        <v>0.17343206890246973</v>
      </c>
      <c r="AG100" s="184">
        <f t="shared" si="115"/>
        <v>2.007315612297103</v>
      </c>
    </row>
    <row r="101" spans="1:41" s="3" customFormat="1" outlineLevel="1" x14ac:dyDescent="0.25">
      <c r="A101" s="380"/>
      <c r="B101" s="177" t="s">
        <v>20</v>
      </c>
      <c r="C101" s="178">
        <v>55.501794359501496</v>
      </c>
      <c r="D101" s="179">
        <v>57858.558979827765</v>
      </c>
      <c r="E101" s="180">
        <v>2.4999999999997514E-2</v>
      </c>
      <c r="F101" s="181">
        <v>1.6199891436440912E-2</v>
      </c>
      <c r="G101" s="182">
        <v>1.6199891436440912E-2</v>
      </c>
      <c r="H101" s="187">
        <f t="shared" ref="H101:AG101" si="116">STDEV(H96:H99)/SQRT(H102)</f>
        <v>0.36034872645663202</v>
      </c>
      <c r="I101" s="181">
        <f t="shared" si="116"/>
        <v>0.47532182670376494</v>
      </c>
      <c r="J101" s="183">
        <f t="shared" si="116"/>
        <v>4.2150022666590159</v>
      </c>
      <c r="K101" s="187">
        <f t="shared" si="116"/>
        <v>0.53297166567839249</v>
      </c>
      <c r="L101" s="181">
        <f t="shared" si="116"/>
        <v>0.51743007980722588</v>
      </c>
      <c r="M101" s="181">
        <f t="shared" si="116"/>
        <v>0.83822794783702315</v>
      </c>
      <c r="N101" s="183">
        <f t="shared" si="116"/>
        <v>3.2790928842997284</v>
      </c>
      <c r="O101" s="187">
        <f t="shared" si="116"/>
        <v>0.57029346878163412</v>
      </c>
      <c r="P101" s="181">
        <f t="shared" si="116"/>
        <v>0.98258373348214689</v>
      </c>
      <c r="Q101" s="181">
        <f t="shared" si="116"/>
        <v>1.8685340910113433</v>
      </c>
      <c r="R101" s="183">
        <f t="shared" si="116"/>
        <v>21.626551979297918</v>
      </c>
      <c r="S101" s="187">
        <f t="shared" si="116"/>
        <v>0.25616314917520983</v>
      </c>
      <c r="T101" s="181">
        <f t="shared" si="116"/>
        <v>0.24897060870090829</v>
      </c>
      <c r="U101" s="181">
        <f t="shared" si="116"/>
        <v>0.41394153631572395</v>
      </c>
      <c r="V101" s="181">
        <f t="shared" si="116"/>
        <v>0.95562795994756022</v>
      </c>
      <c r="W101" s="184">
        <f t="shared" si="116"/>
        <v>11.060508795689353</v>
      </c>
      <c r="X101" s="187">
        <f t="shared" si="116"/>
        <v>9.2056540718743363E-2</v>
      </c>
      <c r="Y101" s="181">
        <f t="shared" si="116"/>
        <v>8.9660568659123877E-2</v>
      </c>
      <c r="Z101" s="181">
        <f t="shared" si="116"/>
        <v>0.16076900677791622</v>
      </c>
      <c r="AA101" s="181">
        <f t="shared" si="116"/>
        <v>0.16816161822965595</v>
      </c>
      <c r="AB101" s="184">
        <f t="shared" si="116"/>
        <v>1.9463150258062027</v>
      </c>
      <c r="AC101" s="187">
        <f t="shared" si="116"/>
        <v>1.4739461872759025E-2</v>
      </c>
      <c r="AD101" s="181">
        <f t="shared" si="116"/>
        <v>1.432978139235557E-2</v>
      </c>
      <c r="AE101" s="181">
        <f t="shared" si="116"/>
        <v>2.4098376427507586E-2</v>
      </c>
      <c r="AF101" s="181">
        <f t="shared" si="116"/>
        <v>4.8793585077676054E-2</v>
      </c>
      <c r="AG101" s="184">
        <f t="shared" si="116"/>
        <v>0.56474056802865857</v>
      </c>
    </row>
    <row r="102" spans="1:41" s="3" customFormat="1" outlineLevel="1" x14ac:dyDescent="0.25">
      <c r="A102" s="380"/>
      <c r="B102" s="177" t="s">
        <v>21</v>
      </c>
      <c r="C102" s="185">
        <v>4</v>
      </c>
      <c r="D102" s="186">
        <v>4</v>
      </c>
      <c r="E102" s="18">
        <v>4</v>
      </c>
      <c r="F102" s="18">
        <v>4</v>
      </c>
      <c r="G102" s="18">
        <v>4</v>
      </c>
      <c r="H102" s="203">
        <f t="shared" ref="H102:AG102" si="117">COUNT(H96:H99)</f>
        <v>4</v>
      </c>
      <c r="I102" s="193">
        <f t="shared" si="117"/>
        <v>4</v>
      </c>
      <c r="J102" s="211">
        <f t="shared" si="117"/>
        <v>4</v>
      </c>
      <c r="K102" s="203">
        <f t="shared" si="117"/>
        <v>4</v>
      </c>
      <c r="L102" s="193">
        <f t="shared" si="117"/>
        <v>4</v>
      </c>
      <c r="M102" s="193">
        <f t="shared" si="117"/>
        <v>4</v>
      </c>
      <c r="N102" s="211">
        <f t="shared" si="117"/>
        <v>4</v>
      </c>
      <c r="O102" s="203">
        <f t="shared" si="117"/>
        <v>4</v>
      </c>
      <c r="P102" s="193">
        <f t="shared" si="117"/>
        <v>4</v>
      </c>
      <c r="Q102" s="193">
        <f t="shared" si="117"/>
        <v>4</v>
      </c>
      <c r="R102" s="211">
        <f t="shared" si="117"/>
        <v>4</v>
      </c>
      <c r="S102" s="203">
        <f t="shared" si="117"/>
        <v>4</v>
      </c>
      <c r="T102" s="193">
        <f t="shared" si="117"/>
        <v>4</v>
      </c>
      <c r="U102" s="193">
        <f t="shared" si="117"/>
        <v>4</v>
      </c>
      <c r="V102" s="193">
        <f t="shared" si="117"/>
        <v>4</v>
      </c>
      <c r="W102" s="208">
        <f t="shared" si="117"/>
        <v>4</v>
      </c>
      <c r="X102" s="203">
        <f t="shared" si="117"/>
        <v>4</v>
      </c>
      <c r="Y102" s="193">
        <f t="shared" si="117"/>
        <v>4</v>
      </c>
      <c r="Z102" s="193">
        <f t="shared" si="117"/>
        <v>4</v>
      </c>
      <c r="AA102" s="193">
        <f t="shared" si="117"/>
        <v>4</v>
      </c>
      <c r="AB102" s="208">
        <f t="shared" si="117"/>
        <v>4</v>
      </c>
      <c r="AC102" s="203">
        <f t="shared" si="117"/>
        <v>4</v>
      </c>
      <c r="AD102" s="193">
        <f t="shared" si="117"/>
        <v>4</v>
      </c>
      <c r="AE102" s="193">
        <f t="shared" si="117"/>
        <v>4</v>
      </c>
      <c r="AF102" s="193">
        <f t="shared" si="117"/>
        <v>4</v>
      </c>
      <c r="AG102" s="208">
        <f t="shared" si="117"/>
        <v>4</v>
      </c>
    </row>
    <row r="103" spans="1:41" s="3" customFormat="1" ht="14.25" outlineLevel="1" x14ac:dyDescent="0.2">
      <c r="B103" s="177"/>
      <c r="C103" s="168"/>
      <c r="D103" s="169"/>
      <c r="E103" s="170"/>
      <c r="F103" s="171"/>
      <c r="G103" s="172"/>
      <c r="H103" s="176"/>
      <c r="I103" s="175"/>
      <c r="J103" s="173"/>
      <c r="K103" s="176"/>
      <c r="L103" s="175"/>
      <c r="M103" s="175"/>
      <c r="N103" s="188"/>
      <c r="O103" s="174"/>
      <c r="P103" s="171"/>
      <c r="Q103" s="171"/>
      <c r="R103" s="222"/>
      <c r="S103" s="174"/>
      <c r="T103" s="171"/>
      <c r="U103" s="171"/>
      <c r="V103" s="171"/>
      <c r="W103" s="216"/>
      <c r="X103" s="174"/>
      <c r="Y103" s="175"/>
      <c r="Z103" s="171"/>
      <c r="AA103" s="171"/>
      <c r="AB103" s="216"/>
      <c r="AC103" s="174"/>
      <c r="AD103" s="175"/>
      <c r="AE103" s="171"/>
      <c r="AF103" s="217"/>
      <c r="AG103" s="216"/>
    </row>
    <row r="104" spans="1:41" s="3" customFormat="1" hidden="1" outlineLevel="2" x14ac:dyDescent="0.2">
      <c r="A104" s="3">
        <v>2</v>
      </c>
      <c r="B104" s="377" t="s">
        <v>26</v>
      </c>
      <c r="C104" s="168">
        <v>591.09140978298126</v>
      </c>
      <c r="D104" s="169">
        <v>523333.33333333337</v>
      </c>
      <c r="E104" s="170">
        <v>2</v>
      </c>
      <c r="F104" s="171">
        <v>1.6906621622135731</v>
      </c>
      <c r="G104" s="172">
        <v>1.5972167516630491</v>
      </c>
      <c r="H104" s="176">
        <v>16.038974</v>
      </c>
      <c r="I104" s="175">
        <f>H104*F104</f>
        <v>27.116486462527281</v>
      </c>
      <c r="J104" s="173">
        <f t="shared" si="90"/>
        <v>51.814942285083973</v>
      </c>
      <c r="K104" s="176">
        <v>13.598908</v>
      </c>
      <c r="L104" s="175">
        <f>K104*(G104/F104)</f>
        <v>12.847276142671973</v>
      </c>
      <c r="M104" s="175">
        <f>K104*G104</f>
        <v>21.720403661924653</v>
      </c>
      <c r="N104" s="173">
        <f t="shared" si="91"/>
        <v>41.503956041894234</v>
      </c>
      <c r="O104" s="174">
        <f>H104-L104</f>
        <v>3.1916978573280268</v>
      </c>
      <c r="P104" s="171">
        <f>I104-M104</f>
        <v>5.3960828006026276</v>
      </c>
      <c r="Q104" s="171">
        <f>J104-N104</f>
        <v>10.310986243189738</v>
      </c>
      <c r="R104" s="223">
        <f>Q104/(48*3600)*1000000</f>
        <v>59.670059277718394</v>
      </c>
      <c r="S104" s="174">
        <v>3.9903630000000003</v>
      </c>
      <c r="T104" s="171">
        <f>S104*(G104/F104)</f>
        <v>3.7698097060808831</v>
      </c>
      <c r="U104" s="171">
        <f>S104*G104</f>
        <v>6.3734746288164201</v>
      </c>
      <c r="V104" s="171">
        <f>(U104/D104)*1000000</f>
        <v>12.178613940413539</v>
      </c>
      <c r="W104" s="224">
        <f t="shared" ref="W104:W107" si="118">V104/(48*3600)*1000000</f>
        <v>70.478089932948734</v>
      </c>
      <c r="X104" s="174">
        <v>1.9322558000000001</v>
      </c>
      <c r="Y104" s="175">
        <f>X104*(G104/F104)</f>
        <v>1.8254571500064234</v>
      </c>
      <c r="Z104" s="171">
        <f>X104*G104</f>
        <v>3.0862313322580865</v>
      </c>
      <c r="AA104" s="171">
        <f t="shared" ref="AA104:AA107" si="119">(Z104/D104)*1000000</f>
        <v>5.8972573227861522</v>
      </c>
      <c r="AB104" s="224">
        <f t="shared" ref="AB104:AB107" si="120">AA104/(48*3600)*1000000</f>
        <v>34.127646543901342</v>
      </c>
      <c r="AC104" s="174">
        <v>1.1117809999999999</v>
      </c>
      <c r="AD104" s="175">
        <f>AC104*(G104/F104)</f>
        <v>1.0503312116808194</v>
      </c>
      <c r="AE104" s="171">
        <f>AC104*G104</f>
        <v>1.7757552373806962</v>
      </c>
      <c r="AF104" s="171">
        <f>(AE104/D104)*1000000</f>
        <v>3.3931628739758519</v>
      </c>
      <c r="AG104" s="224">
        <f t="shared" ref="AG104:AG107" si="121">AF104/(48*3600)*1000000</f>
        <v>19.636359224397292</v>
      </c>
    </row>
    <row r="105" spans="1:41" s="3" customFormat="1" hidden="1" outlineLevel="2" x14ac:dyDescent="0.2">
      <c r="A105" s="3">
        <v>5</v>
      </c>
      <c r="B105" s="378"/>
      <c r="C105" s="168">
        <v>416.4134786520525</v>
      </c>
      <c r="D105" s="169">
        <v>655000</v>
      </c>
      <c r="E105" s="170">
        <v>2</v>
      </c>
      <c r="F105" s="171">
        <v>1.7272491714829057</v>
      </c>
      <c r="G105" s="172">
        <v>1.6338037609323817</v>
      </c>
      <c r="H105" s="176">
        <v>14.392531999999999</v>
      </c>
      <c r="I105" s="175">
        <f>H105*F105</f>
        <v>24.859488972541207</v>
      </c>
      <c r="J105" s="173">
        <f t="shared" si="90"/>
        <v>37.953418278688865</v>
      </c>
      <c r="K105" s="176">
        <v>9.6704000000000008</v>
      </c>
      <c r="L105" s="175">
        <f>K105*(G105/F105)</f>
        <v>9.1472244714733506</v>
      </c>
      <c r="M105" s="175">
        <f>K105*G105</f>
        <v>15.799535889720504</v>
      </c>
      <c r="N105" s="173">
        <f t="shared" si="91"/>
        <v>24.121428839267946</v>
      </c>
      <c r="O105" s="174">
        <f t="shared" ref="O105:Q107" si="122">H105-L105</f>
        <v>5.2453075285266486</v>
      </c>
      <c r="P105" s="171">
        <f t="shared" si="122"/>
        <v>9.0599530828207033</v>
      </c>
      <c r="Q105" s="171">
        <f t="shared" si="122"/>
        <v>13.831989439420919</v>
      </c>
      <c r="R105" s="223">
        <f t="shared" ref="R105:R107" si="123">Q105/(48*3600)*1000000</f>
        <v>80.046235181834021</v>
      </c>
      <c r="S105" s="174">
        <v>2.7024249999999999</v>
      </c>
      <c r="T105" s="171">
        <f>S105*(G105/F105)</f>
        <v>2.5562218824786322</v>
      </c>
      <c r="U105" s="171">
        <f>S105*G105</f>
        <v>4.4152321286376912</v>
      </c>
      <c r="V105" s="171">
        <f t="shared" ref="V105:V107" si="124">(U105/D105)*1000000</f>
        <v>6.7408124101338789</v>
      </c>
      <c r="W105" s="224">
        <f t="shared" si="118"/>
        <v>39.009331077163651</v>
      </c>
      <c r="X105" s="174">
        <v>2.6322619999999999</v>
      </c>
      <c r="Y105" s="175">
        <f>X105*(G105/F105)</f>
        <v>2.4898547507579192</v>
      </c>
      <c r="Z105" s="171">
        <f>X105*G105</f>
        <v>4.3005995553593923</v>
      </c>
      <c r="AA105" s="171">
        <f t="shared" si="119"/>
        <v>6.5658008478769352</v>
      </c>
      <c r="AB105" s="224">
        <f t="shared" si="120"/>
        <v>37.996532684473003</v>
      </c>
      <c r="AC105" s="176">
        <v>1.4138710000000001</v>
      </c>
      <c r="AD105" s="175">
        <f>AC105*(G105/F105)</f>
        <v>1.3373795717557182</v>
      </c>
      <c r="AE105" s="171">
        <f>AC105*G105</f>
        <v>2.3099877572732277</v>
      </c>
      <c r="AF105" s="171">
        <f t="shared" ref="AF105:AF107" si="125">(AE105/D105)*1000000</f>
        <v>3.5266988660659964</v>
      </c>
      <c r="AG105" s="224">
        <f t="shared" si="121"/>
        <v>20.409136956400442</v>
      </c>
    </row>
    <row r="106" spans="1:41" s="3" customFormat="1" hidden="1" outlineLevel="2" x14ac:dyDescent="0.2">
      <c r="A106" s="3">
        <v>6</v>
      </c>
      <c r="B106" s="378"/>
      <c r="C106" s="168">
        <v>325.12987154505475</v>
      </c>
      <c r="D106" s="169">
        <v>742500</v>
      </c>
      <c r="E106" s="170">
        <v>2</v>
      </c>
      <c r="F106" s="171">
        <v>1.7585910703777969</v>
      </c>
      <c r="G106" s="172">
        <v>1.6651456598272729</v>
      </c>
      <c r="H106" s="176">
        <v>14.146573999999999</v>
      </c>
      <c r="I106" s="175">
        <f>H106*F106</f>
        <v>24.878038712838713</v>
      </c>
      <c r="J106" s="173">
        <f t="shared" si="90"/>
        <v>33.505776044227225</v>
      </c>
      <c r="K106" s="176">
        <v>8.2638660000000002</v>
      </c>
      <c r="L106" s="175">
        <f>K106*(G106/F106)</f>
        <v>7.8247529144669201</v>
      </c>
      <c r="M106" s="175">
        <f>K106*G106</f>
        <v>13.760540603294167</v>
      </c>
      <c r="N106" s="173">
        <f t="shared" si="91"/>
        <v>18.532714617231203</v>
      </c>
      <c r="O106" s="174">
        <f t="shared" si="122"/>
        <v>6.3218210855330792</v>
      </c>
      <c r="P106" s="171">
        <f t="shared" si="122"/>
        <v>11.117498109544545</v>
      </c>
      <c r="Q106" s="171">
        <f t="shared" si="122"/>
        <v>14.973061426996022</v>
      </c>
      <c r="R106" s="223">
        <f t="shared" si="123"/>
        <v>86.64966103585661</v>
      </c>
      <c r="S106" s="174">
        <v>2.5125930000000003</v>
      </c>
      <c r="T106" s="171">
        <f>S106*(G106/F106)</f>
        <v>2.3790825504212174</v>
      </c>
      <c r="U106" s="171">
        <f>S106*G106</f>
        <v>4.1838333288623879</v>
      </c>
      <c r="V106" s="171">
        <f t="shared" si="124"/>
        <v>5.6347923621042266</v>
      </c>
      <c r="W106" s="224">
        <f t="shared" si="118"/>
        <v>32.608752095510567</v>
      </c>
      <c r="X106" s="174">
        <v>3.0918700000000001</v>
      </c>
      <c r="Y106" s="175">
        <f>X106*(G106/F106)</f>
        <v>2.9275787862064604</v>
      </c>
      <c r="Z106" s="171">
        <f>X106*G106</f>
        <v>5.1484139112501506</v>
      </c>
      <c r="AA106" s="171">
        <f t="shared" si="119"/>
        <v>6.9338907895624926</v>
      </c>
      <c r="AB106" s="224">
        <f t="shared" si="120"/>
        <v>40.126682809968131</v>
      </c>
      <c r="AC106" s="174">
        <v>1.8565719999999999</v>
      </c>
      <c r="AD106" s="175">
        <f>AC106*(G106/F106)</f>
        <v>1.7579202237690783</v>
      </c>
      <c r="AE106" s="171">
        <f>AC106*G106</f>
        <v>3.0914628079568396</v>
      </c>
      <c r="AF106" s="171">
        <f t="shared" si="125"/>
        <v>4.1635862733425455</v>
      </c>
      <c r="AG106" s="224">
        <f t="shared" si="121"/>
        <v>24.094827970732322</v>
      </c>
    </row>
    <row r="107" spans="1:41" s="3" customFormat="1" hidden="1" outlineLevel="2" x14ac:dyDescent="0.2">
      <c r="A107" s="3">
        <v>8</v>
      </c>
      <c r="B107" s="379"/>
      <c r="C107" s="168">
        <v>420.0312089040624</v>
      </c>
      <c r="D107" s="169">
        <v>495000</v>
      </c>
      <c r="E107" s="170">
        <v>1.9</v>
      </c>
      <c r="F107" s="171">
        <v>1.6920845515924889</v>
      </c>
      <c r="G107" s="172">
        <v>1.5986391410419649</v>
      </c>
      <c r="H107" s="176">
        <v>14.117212</v>
      </c>
      <c r="I107" s="175">
        <f>H107*F107</f>
        <v>23.887516336756104</v>
      </c>
      <c r="J107" s="173">
        <f t="shared" si="90"/>
        <v>48.257608761123443</v>
      </c>
      <c r="K107" s="176">
        <v>8.9112120000000008</v>
      </c>
      <c r="L107" s="175">
        <f>K107*(G107/F107)</f>
        <v>8.4190901003827161</v>
      </c>
      <c r="M107" s="175">
        <f>K107*G107</f>
        <v>14.245812297322852</v>
      </c>
      <c r="N107" s="173">
        <f t="shared" si="91"/>
        <v>28.779418782470408</v>
      </c>
      <c r="O107" s="174">
        <f t="shared" si="122"/>
        <v>5.6981218996172842</v>
      </c>
      <c r="P107" s="171">
        <f t="shared" si="122"/>
        <v>9.641704039433252</v>
      </c>
      <c r="Q107" s="171">
        <f t="shared" si="122"/>
        <v>19.478189978653035</v>
      </c>
      <c r="R107" s="223">
        <f t="shared" si="123"/>
        <v>112.72100682090877</v>
      </c>
      <c r="S107" s="174">
        <v>3.953471</v>
      </c>
      <c r="T107" s="171">
        <f>S107*(G107/F107)</f>
        <v>3.7351404677893596</v>
      </c>
      <c r="U107" s="171">
        <f>S107*G107</f>
        <v>6.320173483574318</v>
      </c>
      <c r="V107" s="171">
        <f t="shared" si="124"/>
        <v>12.768027239544077</v>
      </c>
      <c r="W107" s="224">
        <f t="shared" si="118"/>
        <v>73.889046525139335</v>
      </c>
      <c r="X107" s="174">
        <v>2.4558759999999999</v>
      </c>
      <c r="Y107" s="175">
        <f>X107*(G107/F107)</f>
        <v>2.3202501881189117</v>
      </c>
      <c r="Z107" s="171">
        <f>X107*G107</f>
        <v>3.9260594991455764</v>
      </c>
      <c r="AA107" s="171">
        <f t="shared" si="119"/>
        <v>7.9314333316072245</v>
      </c>
      <c r="AB107" s="224">
        <f t="shared" si="120"/>
        <v>45.899498446801068</v>
      </c>
      <c r="AC107" s="174">
        <v>1.484456</v>
      </c>
      <c r="AD107" s="175">
        <f>AC107*(G107/F107)</f>
        <v>1.4024768812652786</v>
      </c>
      <c r="AE107" s="171">
        <f>AC107*G107</f>
        <v>2.3731094647545912</v>
      </c>
      <c r="AF107" s="171">
        <f t="shared" si="125"/>
        <v>4.7941605348577596</v>
      </c>
      <c r="AG107" s="224">
        <f t="shared" si="121"/>
        <v>27.743984576723143</v>
      </c>
    </row>
    <row r="108" spans="1:41" s="3" customFormat="1" outlineLevel="1" collapsed="1" x14ac:dyDescent="0.25">
      <c r="A108" s="380" t="s">
        <v>26</v>
      </c>
      <c r="B108" s="177" t="s">
        <v>19</v>
      </c>
      <c r="C108" s="178">
        <v>438.16649222103774</v>
      </c>
      <c r="D108" s="179">
        <v>603958.33333333337</v>
      </c>
      <c r="E108" s="180">
        <v>1.9750000000000001</v>
      </c>
      <c r="F108" s="181">
        <v>1.717146738916691</v>
      </c>
      <c r="G108" s="182">
        <v>1.6237013283661672</v>
      </c>
      <c r="H108" s="187">
        <f t="shared" ref="H108:AG108" si="126">AVERAGE(H104:H107)</f>
        <v>14.673823000000001</v>
      </c>
      <c r="I108" s="181">
        <f t="shared" si="126"/>
        <v>25.185382621165829</v>
      </c>
      <c r="J108" s="183">
        <f t="shared" si="126"/>
        <v>42.882936342280871</v>
      </c>
      <c r="K108" s="187">
        <f t="shared" si="126"/>
        <v>10.1110965</v>
      </c>
      <c r="L108" s="181">
        <f t="shared" si="126"/>
        <v>9.5595859072487404</v>
      </c>
      <c r="M108" s="181">
        <f t="shared" si="126"/>
        <v>16.381573113065546</v>
      </c>
      <c r="N108" s="183">
        <f t="shared" si="126"/>
        <v>28.23437957021595</v>
      </c>
      <c r="O108" s="187">
        <f t="shared" si="126"/>
        <v>5.1142370927512601</v>
      </c>
      <c r="P108" s="181">
        <f t="shared" si="126"/>
        <v>8.8038095081002812</v>
      </c>
      <c r="Q108" s="181">
        <f t="shared" si="126"/>
        <v>14.648556772064929</v>
      </c>
      <c r="R108" s="183">
        <f t="shared" si="126"/>
        <v>84.771740579079449</v>
      </c>
      <c r="S108" s="187">
        <f t="shared" si="126"/>
        <v>3.2897130000000003</v>
      </c>
      <c r="T108" s="181">
        <f t="shared" si="126"/>
        <v>3.1100636516925233</v>
      </c>
      <c r="U108" s="181">
        <f t="shared" si="126"/>
        <v>5.3231783924727045</v>
      </c>
      <c r="V108" s="181">
        <f t="shared" si="126"/>
        <v>9.3305614880489305</v>
      </c>
      <c r="W108" s="184">
        <f t="shared" si="126"/>
        <v>53.996304907690572</v>
      </c>
      <c r="X108" s="187">
        <f t="shared" si="126"/>
        <v>2.5280659500000002</v>
      </c>
      <c r="Y108" s="181">
        <f t="shared" si="126"/>
        <v>2.3907852187724288</v>
      </c>
      <c r="Z108" s="181">
        <f t="shared" si="126"/>
        <v>4.1153260745033018</v>
      </c>
      <c r="AA108" s="181">
        <f t="shared" si="126"/>
        <v>6.8320955729582007</v>
      </c>
      <c r="AB108" s="184">
        <f t="shared" si="126"/>
        <v>39.537590121285888</v>
      </c>
      <c r="AC108" s="187">
        <f t="shared" si="126"/>
        <v>1.4666699999999999</v>
      </c>
      <c r="AD108" s="181">
        <f t="shared" si="126"/>
        <v>1.3870269721177235</v>
      </c>
      <c r="AE108" s="181">
        <f t="shared" si="126"/>
        <v>2.3875788168413385</v>
      </c>
      <c r="AF108" s="181">
        <f t="shared" si="126"/>
        <v>3.9694021370605386</v>
      </c>
      <c r="AG108" s="184">
        <f t="shared" si="126"/>
        <v>22.971077182063297</v>
      </c>
    </row>
    <row r="109" spans="1:41" s="3" customFormat="1" outlineLevel="1" x14ac:dyDescent="0.25">
      <c r="A109" s="380"/>
      <c r="B109" s="177" t="s">
        <v>20</v>
      </c>
      <c r="C109" s="178">
        <v>55.501794359501496</v>
      </c>
      <c r="D109" s="179">
        <v>57858.558979827765</v>
      </c>
      <c r="E109" s="180">
        <v>2.4999999999997514E-2</v>
      </c>
      <c r="F109" s="181">
        <v>1.6199891436440912E-2</v>
      </c>
      <c r="G109" s="182">
        <v>1.6199891436440912E-2</v>
      </c>
      <c r="H109" s="187">
        <f t="shared" ref="H109:AG109" si="127">STDEV(H104:H107)/SQRT(H110)</f>
        <v>0.45921755853516749</v>
      </c>
      <c r="I109" s="181">
        <f t="shared" si="127"/>
        <v>0.68400084591371402</v>
      </c>
      <c r="J109" s="183">
        <f t="shared" si="127"/>
        <v>4.290484795517604</v>
      </c>
      <c r="K109" s="187">
        <f t="shared" si="127"/>
        <v>1.1976026677671185</v>
      </c>
      <c r="L109" s="181">
        <f t="shared" si="127"/>
        <v>1.1287650049255644</v>
      </c>
      <c r="M109" s="181">
        <f t="shared" si="127"/>
        <v>1.8319653526138382</v>
      </c>
      <c r="N109" s="183">
        <f t="shared" si="127"/>
        <v>4.8940218128497541</v>
      </c>
      <c r="O109" s="187">
        <f t="shared" si="127"/>
        <v>0.67777313917145432</v>
      </c>
      <c r="P109" s="181">
        <f t="shared" si="127"/>
        <v>1.2156422525409587</v>
      </c>
      <c r="Q109" s="181">
        <f t="shared" si="127"/>
        <v>1.8910305938596557</v>
      </c>
      <c r="R109" s="183">
        <f t="shared" si="127"/>
        <v>10.943464084835979</v>
      </c>
      <c r="S109" s="187">
        <f t="shared" si="127"/>
        <v>0.39584380278168618</v>
      </c>
      <c r="T109" s="181">
        <f t="shared" si="127"/>
        <v>0.37272196496903548</v>
      </c>
      <c r="U109" s="181">
        <f t="shared" si="127"/>
        <v>0.59298643799441486</v>
      </c>
      <c r="V109" s="181">
        <f t="shared" si="127"/>
        <v>1.832418331126249</v>
      </c>
      <c r="W109" s="184">
        <f t="shared" si="127"/>
        <v>10.604272749573212</v>
      </c>
      <c r="X109" s="187">
        <f t="shared" si="127"/>
        <v>0.23960609121292345</v>
      </c>
      <c r="Y109" s="181">
        <f t="shared" si="127"/>
        <v>0.22776689876757233</v>
      </c>
      <c r="Z109" s="181">
        <f t="shared" si="127"/>
        <v>0.42782926561569651</v>
      </c>
      <c r="AA109" s="181">
        <f t="shared" si="127"/>
        <v>0.42463133110831669</v>
      </c>
      <c r="AB109" s="184">
        <f t="shared" si="127"/>
        <v>2.45735724021013</v>
      </c>
      <c r="AC109" s="187">
        <f t="shared" si="127"/>
        <v>0.15304515894608806</v>
      </c>
      <c r="AD109" s="181">
        <f t="shared" si="127"/>
        <v>0.14538151053695311</v>
      </c>
      <c r="AE109" s="181">
        <f t="shared" si="127"/>
        <v>0.2701867409785671</v>
      </c>
      <c r="AF109" s="181">
        <f t="shared" si="127"/>
        <v>0.32222815002084348</v>
      </c>
      <c r="AG109" s="184">
        <f t="shared" si="127"/>
        <v>1.864746238546563</v>
      </c>
    </row>
    <row r="110" spans="1:41" s="1" customFormat="1" outlineLevel="1" x14ac:dyDescent="0.25">
      <c r="A110" s="380"/>
      <c r="B110" s="177" t="s">
        <v>21</v>
      </c>
      <c r="C110" s="189">
        <v>4</v>
      </c>
      <c r="D110" s="190">
        <v>4</v>
      </c>
      <c r="E110" s="18">
        <v>4</v>
      </c>
      <c r="F110" s="18">
        <v>4</v>
      </c>
      <c r="G110" s="18">
        <v>4</v>
      </c>
      <c r="H110" s="204">
        <f t="shared" ref="H110:AG110" si="128">COUNT(H104:H107)</f>
        <v>4</v>
      </c>
      <c r="I110" s="207">
        <f t="shared" si="128"/>
        <v>4</v>
      </c>
      <c r="J110" s="212">
        <f t="shared" si="128"/>
        <v>4</v>
      </c>
      <c r="K110" s="204">
        <f t="shared" si="128"/>
        <v>4</v>
      </c>
      <c r="L110" s="207">
        <f t="shared" si="128"/>
        <v>4</v>
      </c>
      <c r="M110" s="207">
        <f t="shared" si="128"/>
        <v>4</v>
      </c>
      <c r="N110" s="212">
        <f t="shared" si="128"/>
        <v>4</v>
      </c>
      <c r="O110" s="204">
        <f t="shared" si="128"/>
        <v>4</v>
      </c>
      <c r="P110" s="207">
        <f t="shared" si="128"/>
        <v>4</v>
      </c>
      <c r="Q110" s="207">
        <f t="shared" si="128"/>
        <v>4</v>
      </c>
      <c r="R110" s="212">
        <f t="shared" si="128"/>
        <v>4</v>
      </c>
      <c r="S110" s="204">
        <f t="shared" si="128"/>
        <v>4</v>
      </c>
      <c r="T110" s="207">
        <f t="shared" si="128"/>
        <v>4</v>
      </c>
      <c r="U110" s="207">
        <f t="shared" si="128"/>
        <v>4</v>
      </c>
      <c r="V110" s="207">
        <f t="shared" si="128"/>
        <v>4</v>
      </c>
      <c r="W110" s="209">
        <f t="shared" si="128"/>
        <v>4</v>
      </c>
      <c r="X110" s="204">
        <f t="shared" si="128"/>
        <v>4</v>
      </c>
      <c r="Y110" s="207">
        <f t="shared" si="128"/>
        <v>4</v>
      </c>
      <c r="Z110" s="207">
        <f t="shared" si="128"/>
        <v>4</v>
      </c>
      <c r="AA110" s="207">
        <f t="shared" si="128"/>
        <v>4</v>
      </c>
      <c r="AB110" s="209">
        <f t="shared" si="128"/>
        <v>4</v>
      </c>
      <c r="AC110" s="204">
        <f t="shared" si="128"/>
        <v>4</v>
      </c>
      <c r="AD110" s="207">
        <f t="shared" si="128"/>
        <v>4</v>
      </c>
      <c r="AE110" s="207">
        <f t="shared" si="128"/>
        <v>4</v>
      </c>
      <c r="AF110" s="207">
        <f t="shared" si="128"/>
        <v>4</v>
      </c>
      <c r="AG110" s="209">
        <f t="shared" si="128"/>
        <v>4</v>
      </c>
      <c r="AH110" s="3"/>
      <c r="AI110" s="3"/>
      <c r="AJ110" s="3"/>
      <c r="AK110" s="3"/>
      <c r="AL110" s="3"/>
      <c r="AM110" s="3"/>
      <c r="AN110" s="3"/>
      <c r="AO110" s="3"/>
    </row>
    <row r="111" spans="1:41" x14ac:dyDescent="0.25">
      <c r="A111" s="191"/>
      <c r="B111" s="191"/>
      <c r="C111" s="191"/>
      <c r="D111" s="191"/>
      <c r="E111" s="191"/>
      <c r="F111" s="191"/>
      <c r="G111" s="191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9"/>
      <c r="X111" s="195"/>
      <c r="Y111" s="195"/>
      <c r="Z111" s="195"/>
      <c r="AA111" s="195"/>
      <c r="AB111" s="199"/>
      <c r="AC111" s="195"/>
      <c r="AD111" s="195"/>
      <c r="AE111" s="195"/>
      <c r="AF111" s="195"/>
      <c r="AG111" s="199"/>
      <c r="AH111" s="191"/>
      <c r="AI111" s="191"/>
      <c r="AJ111" s="191"/>
      <c r="AK111" s="191"/>
      <c r="AL111" s="191"/>
      <c r="AM111" s="191"/>
      <c r="AN111" s="191"/>
      <c r="AO111" s="191"/>
    </row>
    <row r="112" spans="1:41" x14ac:dyDescent="0.25">
      <c r="A112" s="191"/>
      <c r="B112" s="191"/>
      <c r="C112" s="191"/>
      <c r="D112" s="191"/>
      <c r="E112" s="191"/>
      <c r="F112" s="191"/>
      <c r="G112" s="191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9"/>
      <c r="X112" s="195"/>
      <c r="Y112" s="195"/>
      <c r="Z112" s="195"/>
      <c r="AA112" s="195"/>
      <c r="AB112" s="199"/>
      <c r="AC112" s="195"/>
      <c r="AD112" s="195"/>
      <c r="AE112" s="195"/>
      <c r="AF112" s="195"/>
      <c r="AG112" s="199"/>
      <c r="AH112" s="191"/>
      <c r="AI112" s="191"/>
      <c r="AJ112" s="191"/>
      <c r="AK112" s="191"/>
      <c r="AL112" s="191"/>
      <c r="AM112" s="191"/>
      <c r="AN112" s="191"/>
      <c r="AO112" s="191"/>
    </row>
    <row r="113" spans="1:41" x14ac:dyDescent="0.25">
      <c r="A113" s="191"/>
      <c r="B113" s="191"/>
      <c r="C113" s="191"/>
      <c r="D113" s="191"/>
      <c r="E113" s="191"/>
      <c r="F113" s="191"/>
      <c r="G113" s="191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9"/>
      <c r="X113" s="195"/>
      <c r="Y113" s="195"/>
      <c r="Z113" s="195"/>
      <c r="AA113" s="195"/>
      <c r="AB113" s="199"/>
      <c r="AC113" s="195"/>
      <c r="AD113" s="195"/>
      <c r="AE113" s="195"/>
      <c r="AF113" s="195"/>
      <c r="AG113" s="199"/>
      <c r="AH113" s="191"/>
      <c r="AI113" s="191"/>
      <c r="AJ113" s="191"/>
      <c r="AK113" s="191"/>
      <c r="AL113" s="191"/>
      <c r="AM113" s="191"/>
      <c r="AN113" s="191"/>
      <c r="AO113" s="191"/>
    </row>
    <row r="114" spans="1:41" s="21" customFormat="1" ht="18" x14ac:dyDescent="0.25">
      <c r="A114" s="3"/>
      <c r="B114" s="158"/>
      <c r="C114" s="158"/>
      <c r="D114" s="158"/>
      <c r="E114" s="158"/>
      <c r="F114" s="158"/>
      <c r="G114" s="158"/>
      <c r="H114" s="381" t="s">
        <v>29</v>
      </c>
      <c r="I114" s="381"/>
      <c r="J114" s="381"/>
      <c r="K114" s="381"/>
      <c r="L114" s="381"/>
      <c r="M114" s="381"/>
      <c r="N114" s="381"/>
      <c r="O114" s="381"/>
      <c r="P114" s="381"/>
      <c r="Q114" s="381"/>
      <c r="R114" s="381"/>
      <c r="S114" s="381" t="s">
        <v>29</v>
      </c>
      <c r="T114" s="381"/>
      <c r="U114" s="381"/>
      <c r="V114" s="381"/>
      <c r="W114" s="381"/>
      <c r="X114" s="381"/>
      <c r="Y114" s="381"/>
      <c r="Z114" s="381"/>
      <c r="AA114" s="381"/>
      <c r="AB114" s="381"/>
      <c r="AC114" s="381"/>
      <c r="AD114" s="381"/>
      <c r="AE114" s="381"/>
      <c r="AF114" s="381"/>
      <c r="AG114" s="381"/>
      <c r="AH114" s="3"/>
      <c r="AI114" s="3"/>
      <c r="AJ114" s="3"/>
      <c r="AK114" s="3"/>
      <c r="AL114" s="3"/>
      <c r="AM114" s="3"/>
      <c r="AN114" s="3"/>
      <c r="AO114" s="3"/>
    </row>
    <row r="115" spans="1:41" s="21" customFormat="1" ht="18" x14ac:dyDescent="0.25">
      <c r="A115" s="158"/>
      <c r="B115" s="158"/>
      <c r="C115" s="158"/>
      <c r="D115" s="158"/>
      <c r="E115" s="158"/>
      <c r="F115" s="158"/>
      <c r="G115" s="158"/>
      <c r="H115" s="382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E115" s="382"/>
      <c r="AF115" s="382"/>
      <c r="AG115" s="382"/>
      <c r="AH115" s="191"/>
      <c r="AI115" s="3"/>
      <c r="AJ115" s="3"/>
      <c r="AK115" s="3"/>
      <c r="AL115" s="3"/>
      <c r="AM115" s="3"/>
      <c r="AN115" s="3"/>
      <c r="AO115" s="3"/>
    </row>
    <row r="116" spans="1:41" s="21" customFormat="1" ht="18" outlineLevel="1" x14ac:dyDescent="0.25">
      <c r="A116" s="3"/>
      <c r="B116" s="159"/>
      <c r="C116" s="160"/>
      <c r="D116" s="161"/>
      <c r="E116" s="162"/>
      <c r="F116" s="163"/>
      <c r="G116" s="19"/>
      <c r="H116" s="383" t="s">
        <v>1</v>
      </c>
      <c r="I116" s="384"/>
      <c r="J116" s="385"/>
      <c r="K116" s="383" t="s">
        <v>2</v>
      </c>
      <c r="L116" s="384"/>
      <c r="M116" s="384"/>
      <c r="N116" s="385"/>
      <c r="O116" s="386" t="s">
        <v>3</v>
      </c>
      <c r="P116" s="387"/>
      <c r="Q116" s="387"/>
      <c r="R116" s="388"/>
      <c r="S116" s="389" t="s">
        <v>4</v>
      </c>
      <c r="T116" s="390"/>
      <c r="U116" s="390"/>
      <c r="V116" s="390"/>
      <c r="W116" s="391"/>
      <c r="X116" s="392" t="s">
        <v>5</v>
      </c>
      <c r="Y116" s="393"/>
      <c r="Z116" s="393"/>
      <c r="AA116" s="393"/>
      <c r="AB116" s="394"/>
      <c r="AC116" s="392" t="s">
        <v>6</v>
      </c>
      <c r="AD116" s="393"/>
      <c r="AE116" s="393"/>
      <c r="AF116" s="393"/>
      <c r="AG116" s="394"/>
      <c r="AH116" s="191"/>
      <c r="AI116" s="3"/>
      <c r="AJ116" s="3"/>
      <c r="AK116" s="3"/>
      <c r="AL116" s="3"/>
      <c r="AM116" s="3"/>
      <c r="AN116" s="3"/>
      <c r="AO116" s="3"/>
    </row>
    <row r="117" spans="1:41" s="24" customFormat="1" ht="18" outlineLevel="1" x14ac:dyDescent="0.25">
      <c r="A117" s="2"/>
      <c r="B117" s="164"/>
      <c r="C117" s="165" t="s">
        <v>7</v>
      </c>
      <c r="D117" s="166" t="s">
        <v>8</v>
      </c>
      <c r="E117" s="162" t="s">
        <v>9</v>
      </c>
      <c r="F117" s="167" t="s">
        <v>10</v>
      </c>
      <c r="G117" s="164" t="s">
        <v>11</v>
      </c>
      <c r="H117" s="202" t="s">
        <v>12</v>
      </c>
      <c r="I117" s="206" t="s">
        <v>13</v>
      </c>
      <c r="J117" s="210" t="s">
        <v>14</v>
      </c>
      <c r="K117" s="202" t="s">
        <v>15</v>
      </c>
      <c r="L117" s="206" t="s">
        <v>16</v>
      </c>
      <c r="M117" s="206" t="s">
        <v>13</v>
      </c>
      <c r="N117" s="218" t="s">
        <v>14</v>
      </c>
      <c r="O117" s="202" t="s">
        <v>17</v>
      </c>
      <c r="P117" s="219" t="s">
        <v>13</v>
      </c>
      <c r="Q117" s="220" t="s">
        <v>14</v>
      </c>
      <c r="R117" s="215" t="s">
        <v>88</v>
      </c>
      <c r="S117" s="202" t="s">
        <v>15</v>
      </c>
      <c r="T117" s="206" t="s">
        <v>16</v>
      </c>
      <c r="U117" s="206" t="s">
        <v>13</v>
      </c>
      <c r="V117" s="206" t="s">
        <v>14</v>
      </c>
      <c r="W117" s="215" t="s">
        <v>88</v>
      </c>
      <c r="X117" s="202" t="s">
        <v>15</v>
      </c>
      <c r="Y117" s="206" t="s">
        <v>16</v>
      </c>
      <c r="Z117" s="206" t="s">
        <v>13</v>
      </c>
      <c r="AA117" s="206" t="s">
        <v>14</v>
      </c>
      <c r="AB117" s="215" t="s">
        <v>88</v>
      </c>
      <c r="AC117" s="202" t="s">
        <v>15</v>
      </c>
      <c r="AD117" s="206" t="s">
        <v>16</v>
      </c>
      <c r="AE117" s="206" t="s">
        <v>13</v>
      </c>
      <c r="AF117" s="206" t="s">
        <v>14</v>
      </c>
      <c r="AG117" s="215" t="s">
        <v>88</v>
      </c>
      <c r="AH117" s="191"/>
      <c r="AI117" s="191"/>
      <c r="AJ117" s="2"/>
      <c r="AK117" s="2"/>
      <c r="AL117" s="2"/>
      <c r="AM117" s="2"/>
      <c r="AN117" s="2"/>
      <c r="AO117" s="2"/>
    </row>
    <row r="118" spans="1:41" s="25" customFormat="1" ht="18" hidden="1" outlineLevel="2" x14ac:dyDescent="0.25">
      <c r="A118" s="3">
        <v>1</v>
      </c>
      <c r="B118" s="377" t="s">
        <v>18</v>
      </c>
      <c r="C118" s="168">
        <v>473.31728163738291</v>
      </c>
      <c r="D118" s="169">
        <v>312500</v>
      </c>
      <c r="E118" s="170">
        <v>2</v>
      </c>
      <c r="F118" s="171">
        <v>1.8520883494883178</v>
      </c>
      <c r="G118" s="172">
        <v>1.7788246666725391</v>
      </c>
      <c r="H118" s="176">
        <v>0.43253989999999998</v>
      </c>
      <c r="I118" s="175">
        <f>H118*F118</f>
        <v>0.80110210947884197</v>
      </c>
      <c r="J118" s="173">
        <f>(I118/D118)*1000000</f>
        <v>2.5635267503322945</v>
      </c>
      <c r="K118" s="176">
        <v>3.4622399999999998E-2</v>
      </c>
      <c r="L118" s="175">
        <f>K118*(G118/F118)</f>
        <v>3.3252830058791844E-2</v>
      </c>
      <c r="M118" s="175">
        <f>K118*G118</f>
        <v>6.1587179139403314E-2</v>
      </c>
      <c r="N118" s="173">
        <f>(M118/D118)*1000000</f>
        <v>0.19707897324609058</v>
      </c>
      <c r="O118" s="174">
        <f>H118-L118</f>
        <v>0.39928706994120811</v>
      </c>
      <c r="P118" s="221">
        <f>I118-M118</f>
        <v>0.7395149303394386</v>
      </c>
      <c r="Q118" s="221">
        <f>J118-N118</f>
        <v>2.3664477770862038</v>
      </c>
      <c r="R118" s="223">
        <f>Q118/(24*3600)*1000000</f>
        <v>27.389441864423656</v>
      </c>
      <c r="S118" s="174">
        <v>0.3250575</v>
      </c>
      <c r="T118" s="175">
        <f>S118*(G118/F118)</f>
        <v>0.31219909095948667</v>
      </c>
      <c r="U118" s="171">
        <f>S118*G118</f>
        <v>0.57822029908690886</v>
      </c>
      <c r="V118" s="171">
        <f>(U118/D118)*1000000</f>
        <v>1.8503049570781083</v>
      </c>
      <c r="W118" s="224">
        <f>V118/(24*3600)*1000000</f>
        <v>21.415566632848474</v>
      </c>
      <c r="X118" s="174">
        <v>0.26315850000000002</v>
      </c>
      <c r="Y118" s="175">
        <f>X118*(G118/F118)</f>
        <v>0.25274865055647716</v>
      </c>
      <c r="Z118" s="171">
        <f>X118*G118</f>
        <v>0.46811283104454543</v>
      </c>
      <c r="AA118" s="171">
        <f>(Z118/D118)*1000000</f>
        <v>1.4979610593425454</v>
      </c>
      <c r="AB118" s="224">
        <f>AA118/(24*3600)*1000000</f>
        <v>17.33751226090909</v>
      </c>
      <c r="AC118" s="174">
        <v>0.23714374999999999</v>
      </c>
      <c r="AD118" s="175">
        <f>AC118*(G118/F118)</f>
        <v>0.22776297478668778</v>
      </c>
      <c r="AE118" s="171">
        <f>AC118*G118</f>
        <v>0.42183715204722594</v>
      </c>
      <c r="AF118" s="171">
        <f>(AE118/D118)*1000000</f>
        <v>1.3498788865511231</v>
      </c>
      <c r="AG118" s="224">
        <f>AF118/(24*3600)*1000000</f>
        <v>15.623598223971332</v>
      </c>
      <c r="AH118" s="191"/>
      <c r="AI118" s="191"/>
      <c r="AJ118" s="3"/>
      <c r="AK118" s="3"/>
      <c r="AL118" s="3"/>
      <c r="AM118" s="3"/>
      <c r="AN118" s="3"/>
      <c r="AO118" s="3"/>
    </row>
    <row r="119" spans="1:41" s="25" customFormat="1" ht="18" hidden="1" outlineLevel="2" x14ac:dyDescent="0.25">
      <c r="A119" s="3">
        <v>3</v>
      </c>
      <c r="B119" s="378"/>
      <c r="C119" s="168">
        <v>375.02681065352715</v>
      </c>
      <c r="D119" s="169">
        <v>566666.66666666663</v>
      </c>
      <c r="E119" s="170">
        <v>2</v>
      </c>
      <c r="F119" s="171">
        <v>1.7874848072963347</v>
      </c>
      <c r="G119" s="172">
        <v>1.7142211244805561</v>
      </c>
      <c r="H119" s="176">
        <v>0.29607600000000001</v>
      </c>
      <c r="I119" s="175">
        <f>H119*F119</f>
        <v>0.52923135180506964</v>
      </c>
      <c r="J119" s="173">
        <f t="shared" ref="J119:J121" si="129">(I119/D119)*1000000</f>
        <v>0.93393767965600527</v>
      </c>
      <c r="K119" s="176">
        <v>2.6729920000000001E-2</v>
      </c>
      <c r="L119" s="175">
        <f>K119*(G119/F119)</f>
        <v>2.5634340125655099E-2</v>
      </c>
      <c r="M119" s="175">
        <f>K119*G119</f>
        <v>4.5820993519675307E-2</v>
      </c>
      <c r="N119" s="173">
        <f t="shared" ref="N119:N121" si="130">(M119/D119)*1000000</f>
        <v>8.0860576799427014E-2</v>
      </c>
      <c r="O119" s="174">
        <f t="shared" ref="O119:Q121" si="131">H119-L119</f>
        <v>0.27044165987434493</v>
      </c>
      <c r="P119" s="221">
        <f t="shared" si="131"/>
        <v>0.48341035828539436</v>
      </c>
      <c r="Q119" s="221">
        <f t="shared" si="131"/>
        <v>0.85307710285657823</v>
      </c>
      <c r="R119" s="223">
        <f t="shared" ref="R119:R121" si="132">Q119/(24*3600)*1000000</f>
        <v>9.8735775793585443</v>
      </c>
      <c r="S119" s="176">
        <v>9.1206459999999996E-3</v>
      </c>
      <c r="T119" s="175">
        <f>S119*(G119/F119)</f>
        <v>8.7468178628928046E-3</v>
      </c>
      <c r="U119" s="171">
        <f>S119*G119</f>
        <v>1.5634804042109086E-2</v>
      </c>
      <c r="V119" s="171">
        <f t="shared" ref="V119:V121" si="133">(U119/D119)*1000000</f>
        <v>2.7590830662545446E-2</v>
      </c>
      <c r="W119" s="224">
        <f t="shared" ref="W119:W121" si="134">V119/(24*3600)*1000000</f>
        <v>0.31933831785353523</v>
      </c>
      <c r="X119" s="174">
        <v>0.55205729999999997</v>
      </c>
      <c r="Y119" s="175">
        <f>X119*(G119/F119)</f>
        <v>0.52943011415862129</v>
      </c>
      <c r="Z119" s="171">
        <f>X119*G119</f>
        <v>0.94634828558369966</v>
      </c>
      <c r="AA119" s="171">
        <f t="shared" ref="AA119:AA121" si="135">(Z119/D119)*1000000</f>
        <v>1.670026386324176</v>
      </c>
      <c r="AB119" s="224">
        <f t="shared" ref="AB119:AB121" si="136">AA119/(24*3600)*1000000</f>
        <v>19.329009100974258</v>
      </c>
      <c r="AC119" s="174">
        <v>0.42976419999999999</v>
      </c>
      <c r="AD119" s="175">
        <f>AC119*(G119/F119)</f>
        <v>0.41214944439153062</v>
      </c>
      <c r="AE119" s="171">
        <f>AC119*G119</f>
        <v>0.73671087018548653</v>
      </c>
      <c r="AF119" s="171">
        <f t="shared" ref="AF119:AF121" si="137">(AE119/D119)*1000000</f>
        <v>1.3000780062096822</v>
      </c>
      <c r="AG119" s="224">
        <f t="shared" ref="AG119:AG121" si="138">AF119/(24*3600)*1000000</f>
        <v>15.047199145945395</v>
      </c>
      <c r="AH119" s="191"/>
      <c r="AI119" s="191"/>
      <c r="AJ119" s="3"/>
      <c r="AK119" s="3"/>
      <c r="AL119" s="3"/>
      <c r="AM119" s="3"/>
      <c r="AN119" s="3"/>
      <c r="AO119" s="3"/>
    </row>
    <row r="120" spans="1:41" s="25" customFormat="1" ht="18" hidden="1" outlineLevel="2" x14ac:dyDescent="0.25">
      <c r="A120" s="3">
        <v>4</v>
      </c>
      <c r="B120" s="378"/>
      <c r="C120" s="168">
        <v>651.68435123406653</v>
      </c>
      <c r="D120" s="169">
        <v>490000</v>
      </c>
      <c r="E120" s="170">
        <v>2</v>
      </c>
      <c r="F120" s="171">
        <v>1.6806746678953073</v>
      </c>
      <c r="G120" s="172">
        <v>1.6074109850795286</v>
      </c>
      <c r="H120" s="176">
        <v>0.27850449999999999</v>
      </c>
      <c r="I120" s="175">
        <f>H120*F120</f>
        <v>0.46807545804484857</v>
      </c>
      <c r="J120" s="173">
        <f t="shared" si="129"/>
        <v>0.95525603682622151</v>
      </c>
      <c r="K120" s="176">
        <v>9.2084879999999994E-2</v>
      </c>
      <c r="L120" s="175">
        <f>K120*(G120/F120)</f>
        <v>8.8070731652718962E-2</v>
      </c>
      <c r="M120" s="175">
        <f>K120*G120</f>
        <v>0.14801824767173016</v>
      </c>
      <c r="N120" s="173">
        <f t="shared" si="130"/>
        <v>0.30207805647291874</v>
      </c>
      <c r="O120" s="174">
        <f t="shared" si="131"/>
        <v>0.19043376834728104</v>
      </c>
      <c r="P120" s="221">
        <f t="shared" si="131"/>
        <v>0.32005721037311841</v>
      </c>
      <c r="Q120" s="221">
        <f t="shared" si="131"/>
        <v>0.65317798035330277</v>
      </c>
      <c r="R120" s="223">
        <f t="shared" si="132"/>
        <v>7.5599303281632269</v>
      </c>
      <c r="S120" s="176">
        <v>3.8679180000000001E-2</v>
      </c>
      <c r="T120" s="175">
        <f>S120*(G120/F120)</f>
        <v>3.6993083797548683E-2</v>
      </c>
      <c r="U120" s="171">
        <f>S120*G120</f>
        <v>6.2173338825868403E-2</v>
      </c>
      <c r="V120" s="171">
        <f t="shared" si="133"/>
        <v>0.12688436495075184</v>
      </c>
      <c r="W120" s="224">
        <f>V120/(24*3600)*1000000</f>
        <v>1.46856903878185</v>
      </c>
      <c r="X120" s="174">
        <v>0.37802219999999997</v>
      </c>
      <c r="Y120" s="175">
        <f>X120*(G120/F120)</f>
        <v>0.36154352087954567</v>
      </c>
      <c r="Z120" s="171">
        <f>X120*G120</f>
        <v>0.60763703688393056</v>
      </c>
      <c r="AA120" s="171">
        <f t="shared" si="135"/>
        <v>1.2400755854774093</v>
      </c>
      <c r="AB120" s="224">
        <f t="shared" si="136"/>
        <v>14.352726683766312</v>
      </c>
      <c r="AC120" s="174">
        <v>0.39102805000000002</v>
      </c>
      <c r="AD120" s="175">
        <f>AC120*(G120/F120)</f>
        <v>0.37398242208966309</v>
      </c>
      <c r="AE120" s="171">
        <f>AC120*G120</f>
        <v>0.62854278304422717</v>
      </c>
      <c r="AF120" s="171">
        <f t="shared" si="137"/>
        <v>1.2827403735596472</v>
      </c>
      <c r="AG120" s="224">
        <f t="shared" si="138"/>
        <v>14.846532101384806</v>
      </c>
      <c r="AH120" s="191"/>
      <c r="AI120" s="191"/>
      <c r="AJ120" s="3"/>
      <c r="AK120" s="3"/>
      <c r="AL120" s="3"/>
      <c r="AM120" s="3"/>
      <c r="AN120" s="3"/>
      <c r="AO120" s="3"/>
    </row>
    <row r="121" spans="1:41" s="25" customFormat="1" ht="18" hidden="1" outlineLevel="2" x14ac:dyDescent="0.25">
      <c r="A121" s="3">
        <v>7</v>
      </c>
      <c r="B121" s="379"/>
      <c r="C121" s="168">
        <v>318.38582265088894</v>
      </c>
      <c r="D121" s="169">
        <v>575000</v>
      </c>
      <c r="E121" s="170">
        <v>2</v>
      </c>
      <c r="F121" s="171">
        <v>1.8169281519757388</v>
      </c>
      <c r="G121" s="172">
        <v>1.7436644691599601</v>
      </c>
      <c r="H121" s="176">
        <v>0.1879979</v>
      </c>
      <c r="I121" s="175">
        <f>H121*F121</f>
        <v>0.34157867702231975</v>
      </c>
      <c r="J121" s="173">
        <f t="shared" si="129"/>
        <v>0.59404987308229518</v>
      </c>
      <c r="K121" s="176">
        <v>6.0494800000000001E-2</v>
      </c>
      <c r="L121" s="175">
        <f>K121*(G121/F121)</f>
        <v>5.8055478536251148E-2</v>
      </c>
      <c r="M121" s="175">
        <f>K121*G121</f>
        <v>0.10548263332893795</v>
      </c>
      <c r="N121" s="173">
        <f t="shared" si="130"/>
        <v>0.18344805796337033</v>
      </c>
      <c r="O121" s="174">
        <f>H121-L121</f>
        <v>0.12994242146374885</v>
      </c>
      <c r="P121" s="221">
        <f t="shared" si="131"/>
        <v>0.2360960436933818</v>
      </c>
      <c r="Q121" s="221">
        <f t="shared" si="131"/>
        <v>0.41060181511892485</v>
      </c>
      <c r="R121" s="223">
        <f t="shared" si="132"/>
        <v>4.752335823135704</v>
      </c>
      <c r="S121" s="174">
        <v>4.8045499999999998E-2</v>
      </c>
      <c r="T121" s="175">
        <f>S121*(G121/F121)</f>
        <v>4.6108169528843043E-2</v>
      </c>
      <c r="U121" s="171">
        <f>S121*G121</f>
        <v>8.3775231253024857E-2</v>
      </c>
      <c r="V121" s="171">
        <f t="shared" si="133"/>
        <v>0.14569605435308672</v>
      </c>
      <c r="W121" s="224">
        <f t="shared" si="134"/>
        <v>1.6862969253829481</v>
      </c>
      <c r="X121" s="174">
        <v>0.48146369999999999</v>
      </c>
      <c r="Y121" s="175">
        <f>X121*(G121/F121)</f>
        <v>0.46204972165101893</v>
      </c>
      <c r="Z121" s="171">
        <f>X121*G121</f>
        <v>0.83951114688029027</v>
      </c>
      <c r="AA121" s="171">
        <f t="shared" si="135"/>
        <v>1.4600193858787656</v>
      </c>
      <c r="AB121" s="224">
        <f t="shared" si="136"/>
        <v>16.898372521744971</v>
      </c>
      <c r="AC121" s="174">
        <v>0.46871079999999998</v>
      </c>
      <c r="AD121" s="175">
        <f>AC121*(G121/F121)</f>
        <v>0.44981105465443477</v>
      </c>
      <c r="AE121" s="171">
        <f>AC121*G121</f>
        <v>0.81727436827154021</v>
      </c>
      <c r="AF121" s="171">
        <f t="shared" si="137"/>
        <v>1.4213467274287657</v>
      </c>
      <c r="AG121" s="224">
        <f t="shared" si="138"/>
        <v>16.450772308203309</v>
      </c>
      <c r="AH121" s="191"/>
      <c r="AI121" s="191"/>
      <c r="AJ121" s="3"/>
      <c r="AK121" s="3"/>
      <c r="AL121" s="3"/>
      <c r="AM121" s="3"/>
      <c r="AN121" s="3"/>
      <c r="AO121" s="3"/>
    </row>
    <row r="122" spans="1:41" s="25" customFormat="1" ht="18" outlineLevel="1" collapsed="1" x14ac:dyDescent="0.25">
      <c r="A122" s="380" t="s">
        <v>18</v>
      </c>
      <c r="B122" s="177" t="s">
        <v>19</v>
      </c>
      <c r="C122" s="178">
        <v>454.60356654396639</v>
      </c>
      <c r="D122" s="179">
        <v>486041.66666666663</v>
      </c>
      <c r="E122" s="180">
        <v>2</v>
      </c>
      <c r="F122" s="181">
        <v>1.7842939941639246</v>
      </c>
      <c r="G122" s="182">
        <v>1.711030311348146</v>
      </c>
      <c r="H122" s="187">
        <f t="shared" ref="H122:AG122" si="139">AVERAGE(H118:H121)</f>
        <v>0.29877957500000002</v>
      </c>
      <c r="I122" s="181">
        <f t="shared" si="139"/>
        <v>0.53499689908776993</v>
      </c>
      <c r="J122" s="183">
        <f t="shared" si="139"/>
        <v>1.2616925849742042</v>
      </c>
      <c r="K122" s="187">
        <f t="shared" si="139"/>
        <v>5.3483000000000003E-2</v>
      </c>
      <c r="L122" s="181">
        <f t="shared" si="139"/>
        <v>5.1253345093354261E-2</v>
      </c>
      <c r="M122" s="181">
        <f t="shared" si="139"/>
        <v>9.022726341493667E-2</v>
      </c>
      <c r="N122" s="183">
        <f t="shared" si="139"/>
        <v>0.19086641612045169</v>
      </c>
      <c r="O122" s="187">
        <f t="shared" si="139"/>
        <v>0.24752622990664569</v>
      </c>
      <c r="P122" s="182">
        <f t="shared" si="139"/>
        <v>0.44476963567283329</v>
      </c>
      <c r="Q122" s="182">
        <f t="shared" si="139"/>
        <v>1.0708261688537524</v>
      </c>
      <c r="R122" s="192">
        <f t="shared" si="139"/>
        <v>12.393821398770282</v>
      </c>
      <c r="S122" s="187">
        <f t="shared" si="139"/>
        <v>0.1052257065</v>
      </c>
      <c r="T122" s="181">
        <f t="shared" si="139"/>
        <v>0.10101179053719281</v>
      </c>
      <c r="U122" s="181">
        <f t="shared" si="139"/>
        <v>0.1849509183019778</v>
      </c>
      <c r="V122" s="181">
        <f t="shared" si="139"/>
        <v>0.53761905176112301</v>
      </c>
      <c r="W122" s="184">
        <f t="shared" si="139"/>
        <v>6.2224427287167021</v>
      </c>
      <c r="X122" s="187">
        <f t="shared" si="139"/>
        <v>0.41867542499999999</v>
      </c>
      <c r="Y122" s="181">
        <f t="shared" si="139"/>
        <v>0.40144300181141573</v>
      </c>
      <c r="Z122" s="181">
        <f t="shared" si="139"/>
        <v>0.71540232509811652</v>
      </c>
      <c r="AA122" s="181">
        <f t="shared" si="139"/>
        <v>1.4670206042557241</v>
      </c>
      <c r="AB122" s="184">
        <f t="shared" si="139"/>
        <v>16.979405141848659</v>
      </c>
      <c r="AC122" s="187">
        <f t="shared" si="139"/>
        <v>0.38166169999999999</v>
      </c>
      <c r="AD122" s="181">
        <f t="shared" si="139"/>
        <v>0.36592647398057904</v>
      </c>
      <c r="AE122" s="181">
        <f t="shared" si="139"/>
        <v>0.65109129338712002</v>
      </c>
      <c r="AF122" s="181">
        <f t="shared" si="139"/>
        <v>1.3385109984373045</v>
      </c>
      <c r="AG122" s="184">
        <f t="shared" si="139"/>
        <v>15.492025444876212</v>
      </c>
      <c r="AH122" s="191"/>
      <c r="AI122" s="191"/>
      <c r="AJ122" s="3"/>
      <c r="AK122" s="3"/>
      <c r="AL122" s="3"/>
      <c r="AM122" s="3"/>
      <c r="AN122" s="3"/>
      <c r="AO122" s="3"/>
    </row>
    <row r="123" spans="1:41" s="25" customFormat="1" ht="18" outlineLevel="1" x14ac:dyDescent="0.25">
      <c r="A123" s="380"/>
      <c r="B123" s="177" t="s">
        <v>20</v>
      </c>
      <c r="C123" s="178">
        <v>73.074603805534281</v>
      </c>
      <c r="D123" s="179">
        <v>60927.794811198954</v>
      </c>
      <c r="E123" s="180">
        <v>0</v>
      </c>
      <c r="F123" s="181">
        <v>3.6977706047860201E-2</v>
      </c>
      <c r="G123" s="182">
        <v>3.6977706047862206E-2</v>
      </c>
      <c r="H123" s="187">
        <f t="shared" ref="H123:AG123" si="140">STDEV(H118:H121)/SQRT(H124)</f>
        <v>5.048332401558242E-2</v>
      </c>
      <c r="I123" s="181">
        <f t="shared" si="140"/>
        <v>9.6925363223017716E-2</v>
      </c>
      <c r="J123" s="183">
        <f t="shared" si="140"/>
        <v>0.44176215516543982</v>
      </c>
      <c r="K123" s="187">
        <f t="shared" si="140"/>
        <v>1.4749915255747509E-2</v>
      </c>
      <c r="L123" s="181">
        <f t="shared" si="140"/>
        <v>1.4089419580785814E-2</v>
      </c>
      <c r="M123" s="181">
        <f t="shared" si="140"/>
        <v>2.3030225440173229E-2</v>
      </c>
      <c r="N123" s="183">
        <f t="shared" si="140"/>
        <v>4.5242809316689218E-2</v>
      </c>
      <c r="O123" s="187">
        <f t="shared" si="140"/>
        <v>5.8196485198452198E-2</v>
      </c>
      <c r="P123" s="181">
        <f t="shared" si="140"/>
        <v>0.11085491689060242</v>
      </c>
      <c r="Q123" s="181">
        <f t="shared" si="140"/>
        <v>0.4412459833701759</v>
      </c>
      <c r="R123" s="183">
        <f t="shared" si="140"/>
        <v>5.1070136964140751</v>
      </c>
      <c r="S123" s="187">
        <f t="shared" si="140"/>
        <v>7.3745178538291087E-2</v>
      </c>
      <c r="T123" s="181">
        <f t="shared" si="140"/>
        <v>7.0843550314931392E-2</v>
      </c>
      <c r="U123" s="181">
        <f t="shared" si="140"/>
        <v>0.13185838555146454</v>
      </c>
      <c r="V123" s="181">
        <f t="shared" si="140"/>
        <v>0.43832823423979944</v>
      </c>
      <c r="W123" s="184">
        <f t="shared" si="140"/>
        <v>5.0732434518495308</v>
      </c>
      <c r="X123" s="187">
        <f t="shared" si="140"/>
        <v>6.2962482691644422E-2</v>
      </c>
      <c r="Y123" s="181">
        <f t="shared" si="140"/>
        <v>6.0384776013531372E-2</v>
      </c>
      <c r="Z123" s="181">
        <f t="shared" si="140"/>
        <v>0.10859116274737605</v>
      </c>
      <c r="AA123" s="181">
        <f t="shared" si="140"/>
        <v>8.8375014342882044E-2</v>
      </c>
      <c r="AB123" s="184">
        <f t="shared" si="140"/>
        <v>1.0228589623018656</v>
      </c>
      <c r="AC123" s="187">
        <f t="shared" si="140"/>
        <v>5.0715351638322984E-2</v>
      </c>
      <c r="AD123" s="181">
        <f t="shared" si="140"/>
        <v>4.8586037670196522E-2</v>
      </c>
      <c r="AE123" s="181">
        <f t="shared" si="140"/>
        <v>8.5641414703667984E-2</v>
      </c>
      <c r="AF123" s="181">
        <f t="shared" si="140"/>
        <v>3.1062362499397807E-2</v>
      </c>
      <c r="AG123" s="184">
        <f t="shared" si="140"/>
        <v>0.35951808448377143</v>
      </c>
      <c r="AH123" s="191"/>
      <c r="AI123" s="191"/>
      <c r="AJ123" s="3"/>
      <c r="AK123" s="3"/>
      <c r="AL123" s="3"/>
      <c r="AM123" s="3"/>
      <c r="AN123" s="3"/>
      <c r="AO123" s="3"/>
    </row>
    <row r="124" spans="1:41" s="25" customFormat="1" ht="18" outlineLevel="1" x14ac:dyDescent="0.25">
      <c r="A124" s="380"/>
      <c r="B124" s="177" t="s">
        <v>21</v>
      </c>
      <c r="C124" s="185">
        <v>4</v>
      </c>
      <c r="D124" s="186">
        <v>4</v>
      </c>
      <c r="E124" s="18">
        <v>4</v>
      </c>
      <c r="F124" s="18">
        <v>4</v>
      </c>
      <c r="G124" s="18">
        <v>4</v>
      </c>
      <c r="H124" s="203">
        <f t="shared" ref="H124:AG124" si="141">COUNT(H118:H121)</f>
        <v>4</v>
      </c>
      <c r="I124" s="193">
        <f t="shared" si="141"/>
        <v>4</v>
      </c>
      <c r="J124" s="211">
        <f t="shared" si="141"/>
        <v>4</v>
      </c>
      <c r="K124" s="203">
        <f t="shared" si="141"/>
        <v>4</v>
      </c>
      <c r="L124" s="193">
        <f t="shared" si="141"/>
        <v>4</v>
      </c>
      <c r="M124" s="193">
        <f t="shared" si="141"/>
        <v>4</v>
      </c>
      <c r="N124" s="211">
        <f t="shared" si="141"/>
        <v>4</v>
      </c>
      <c r="O124" s="203">
        <f t="shared" si="141"/>
        <v>4</v>
      </c>
      <c r="P124" s="193">
        <f t="shared" si="141"/>
        <v>4</v>
      </c>
      <c r="Q124" s="193">
        <f t="shared" si="141"/>
        <v>4</v>
      </c>
      <c r="R124" s="211">
        <f t="shared" si="141"/>
        <v>4</v>
      </c>
      <c r="S124" s="203">
        <f t="shared" si="141"/>
        <v>4</v>
      </c>
      <c r="T124" s="193">
        <f t="shared" si="141"/>
        <v>4</v>
      </c>
      <c r="U124" s="193">
        <f t="shared" si="141"/>
        <v>4</v>
      </c>
      <c r="V124" s="193">
        <f t="shared" si="141"/>
        <v>4</v>
      </c>
      <c r="W124" s="208">
        <f t="shared" si="141"/>
        <v>4</v>
      </c>
      <c r="X124" s="203">
        <f t="shared" si="141"/>
        <v>4</v>
      </c>
      <c r="Y124" s="193">
        <f t="shared" si="141"/>
        <v>4</v>
      </c>
      <c r="Z124" s="193">
        <f t="shared" si="141"/>
        <v>4</v>
      </c>
      <c r="AA124" s="193">
        <f t="shared" si="141"/>
        <v>4</v>
      </c>
      <c r="AB124" s="208">
        <f t="shared" si="141"/>
        <v>4</v>
      </c>
      <c r="AC124" s="203">
        <f t="shared" si="141"/>
        <v>4</v>
      </c>
      <c r="AD124" s="193">
        <f t="shared" si="141"/>
        <v>4</v>
      </c>
      <c r="AE124" s="193">
        <f t="shared" si="141"/>
        <v>4</v>
      </c>
      <c r="AF124" s="193">
        <f t="shared" si="141"/>
        <v>4</v>
      </c>
      <c r="AG124" s="208">
        <f t="shared" si="141"/>
        <v>4</v>
      </c>
      <c r="AH124" s="191"/>
      <c r="AI124" s="191"/>
      <c r="AJ124" s="3"/>
      <c r="AK124" s="3"/>
      <c r="AL124" s="3"/>
      <c r="AM124" s="3"/>
      <c r="AN124" s="3"/>
      <c r="AO124" s="3"/>
    </row>
    <row r="125" spans="1:41" s="25" customFormat="1" ht="18" outlineLevel="1" x14ac:dyDescent="0.25">
      <c r="A125" s="3"/>
      <c r="B125" s="177"/>
      <c r="C125" s="168"/>
      <c r="D125" s="169"/>
      <c r="E125" s="170"/>
      <c r="F125" s="171"/>
      <c r="G125" s="172"/>
      <c r="H125" s="176"/>
      <c r="I125" s="175"/>
      <c r="J125" s="173"/>
      <c r="K125" s="176"/>
      <c r="L125" s="175"/>
      <c r="M125" s="175"/>
      <c r="N125" s="188"/>
      <c r="O125" s="174"/>
      <c r="P125" s="171"/>
      <c r="Q125" s="171"/>
      <c r="R125" s="222"/>
      <c r="S125" s="174"/>
      <c r="T125" s="175"/>
      <c r="U125" s="171"/>
      <c r="V125" s="171"/>
      <c r="W125" s="216"/>
      <c r="X125" s="174"/>
      <c r="Y125" s="175"/>
      <c r="Z125" s="171"/>
      <c r="AA125" s="171"/>
      <c r="AB125" s="216"/>
      <c r="AC125" s="174"/>
      <c r="AD125" s="175"/>
      <c r="AE125" s="171"/>
      <c r="AF125" s="217"/>
      <c r="AG125" s="216"/>
      <c r="AH125" s="191"/>
      <c r="AI125" s="191"/>
      <c r="AJ125" s="3"/>
      <c r="AK125" s="3"/>
      <c r="AL125" s="3"/>
      <c r="AM125" s="3"/>
      <c r="AN125" s="3"/>
      <c r="AO125" s="3"/>
    </row>
    <row r="126" spans="1:41" s="25" customFormat="1" ht="18" hidden="1" outlineLevel="2" x14ac:dyDescent="0.25">
      <c r="A126" s="3">
        <v>1</v>
      </c>
      <c r="B126" s="377" t="s">
        <v>22</v>
      </c>
      <c r="C126" s="168">
        <v>473.31728163738291</v>
      </c>
      <c r="D126" s="169">
        <v>312500</v>
      </c>
      <c r="E126" s="170">
        <v>2</v>
      </c>
      <c r="F126" s="171">
        <v>1.8520883494883178</v>
      </c>
      <c r="G126" s="172">
        <v>1.7055609838567605</v>
      </c>
      <c r="H126" s="176">
        <v>0.29780839999999997</v>
      </c>
      <c r="I126" s="175">
        <f>H126*F126</f>
        <v>0.55156746801975665</v>
      </c>
      <c r="J126" s="173">
        <f>(I126/D126)*1000000</f>
        <v>1.7650158976632213</v>
      </c>
      <c r="K126" s="176">
        <v>0</v>
      </c>
      <c r="L126" s="175">
        <f>K126*(G126/F126)</f>
        <v>0</v>
      </c>
      <c r="M126" s="175">
        <f>K126*G126</f>
        <v>0</v>
      </c>
      <c r="N126" s="173">
        <f>(M126/D126)*1000000</f>
        <v>0</v>
      </c>
      <c r="O126" s="174">
        <f>H126-L126</f>
        <v>0.29780839999999997</v>
      </c>
      <c r="P126" s="171">
        <f>I126-M126</f>
        <v>0.55156746801975665</v>
      </c>
      <c r="Q126" s="171">
        <f>J126-N126</f>
        <v>1.7650158976632213</v>
      </c>
      <c r="R126" s="223">
        <f>Q126/(48*3600)*1000000</f>
        <v>10.214212370736234</v>
      </c>
      <c r="S126" s="174">
        <v>0.13356000000000001</v>
      </c>
      <c r="T126" s="171">
        <f>S126*(G126/F126)</f>
        <v>0.12299344416633391</v>
      </c>
      <c r="U126" s="171">
        <f>S126*G126</f>
        <v>0.22779472500390896</v>
      </c>
      <c r="V126" s="171">
        <f>(U126/D126)*1000000</f>
        <v>0.72894312001250872</v>
      </c>
      <c r="W126" s="224">
        <f>V126/(48*3600)*1000000</f>
        <v>4.2184208334057214</v>
      </c>
      <c r="X126" s="174">
        <v>1.2644500000000001</v>
      </c>
      <c r="Y126" s="175">
        <f>X126*(G126/F126)</f>
        <v>1.1644134507047088</v>
      </c>
      <c r="Z126" s="171">
        <f>X126*G126</f>
        <v>2.156596586037681</v>
      </c>
      <c r="AA126" s="171">
        <f>(Z126/D126)*1000000</f>
        <v>6.901109075320579</v>
      </c>
      <c r="AB126" s="224">
        <f>AA126/(48*3600)*1000000</f>
        <v>39.936973815512609</v>
      </c>
      <c r="AC126" s="174">
        <v>1.6938200000000001</v>
      </c>
      <c r="AD126" s="175">
        <f>AC126*(G126/F126)</f>
        <v>1.5598139832121871</v>
      </c>
      <c r="AE126" s="171">
        <f>AC126*G126</f>
        <v>2.8889133056762581</v>
      </c>
      <c r="AF126" s="171">
        <f>(AE126/D126)*1000000</f>
        <v>9.2445225781640268</v>
      </c>
      <c r="AG126" s="224">
        <f>AF126/(48*3600)*1000000</f>
        <v>53.498394549560345</v>
      </c>
      <c r="AH126" s="191"/>
      <c r="AI126" s="191"/>
      <c r="AJ126" s="3"/>
      <c r="AK126" s="3"/>
      <c r="AL126" s="3"/>
      <c r="AM126" s="3"/>
      <c r="AN126" s="3"/>
      <c r="AO126" s="3"/>
    </row>
    <row r="127" spans="1:41" s="25" customFormat="1" ht="18" hidden="1" outlineLevel="2" x14ac:dyDescent="0.25">
      <c r="A127" s="3">
        <v>3</v>
      </c>
      <c r="B127" s="378"/>
      <c r="C127" s="168">
        <v>375.02681065352715</v>
      </c>
      <c r="D127" s="169">
        <v>566666.66666666663</v>
      </c>
      <c r="E127" s="170">
        <v>2</v>
      </c>
      <c r="F127" s="171">
        <v>1.7874848072963347</v>
      </c>
      <c r="G127" s="172">
        <v>1.6409574416647774</v>
      </c>
      <c r="H127" s="176">
        <v>0.35480060000000002</v>
      </c>
      <c r="I127" s="175">
        <f>H127*F127</f>
        <v>0.63420068211962399</v>
      </c>
      <c r="J127" s="173">
        <f t="shared" ref="J127:J129" si="142">(I127/D127)*1000000</f>
        <v>1.1191776743287483</v>
      </c>
      <c r="K127" s="176">
        <v>0.1319728</v>
      </c>
      <c r="L127" s="175">
        <f>K127*(G127/F127)</f>
        <v>0.12115445534046157</v>
      </c>
      <c r="M127" s="175">
        <f>K127*G127</f>
        <v>0.21656174825733734</v>
      </c>
      <c r="N127" s="173">
        <f t="shared" ref="N127:N129" si="143">(M127/D127)*1000000</f>
        <v>0.38216779104236004</v>
      </c>
      <c r="O127" s="174">
        <f t="shared" ref="O127:Q129" si="144">H127-L127</f>
        <v>0.23364614465953845</v>
      </c>
      <c r="P127" s="171">
        <f t="shared" si="144"/>
        <v>0.41763893386228668</v>
      </c>
      <c r="Q127" s="171">
        <f t="shared" si="144"/>
        <v>0.73700988328638828</v>
      </c>
      <c r="R127" s="223">
        <f t="shared" ref="R127:R129" si="145">Q127/(48*3600)*1000000</f>
        <v>4.2651034912406729</v>
      </c>
      <c r="S127" s="174">
        <v>0</v>
      </c>
      <c r="T127" s="171">
        <f>S127*(G127/F127)</f>
        <v>0</v>
      </c>
      <c r="U127" s="171">
        <f>S127*G127</f>
        <v>0</v>
      </c>
      <c r="V127" s="171">
        <f t="shared" ref="V127:V129" si="146">(U127/D127)*1000000</f>
        <v>0</v>
      </c>
      <c r="W127" s="224">
        <f>V127/(48*3600)*1000000</f>
        <v>0</v>
      </c>
      <c r="X127" s="174">
        <v>1.892828</v>
      </c>
      <c r="Y127" s="175">
        <f>X127*(G127/F127)</f>
        <v>1.7376652264191954</v>
      </c>
      <c r="Z127" s="171">
        <f>X127*G127</f>
        <v>3.1060501923914572</v>
      </c>
      <c r="AA127" s="171">
        <f t="shared" ref="AA127:AA129" si="147">(Z127/D127)*1000000</f>
        <v>5.4812650453966896</v>
      </c>
      <c r="AB127" s="224">
        <f t="shared" ref="AB127:AB129" si="148">AA127/(48*3600)*1000000</f>
        <v>31.720283827527137</v>
      </c>
      <c r="AC127" s="174">
        <v>2.9748570000000001</v>
      </c>
      <c r="AD127" s="175">
        <f>AC127*(G127/F127)</f>
        <v>2.7309959290911423</v>
      </c>
      <c r="AE127" s="171">
        <f>AC127*G127</f>
        <v>4.8816137320385549</v>
      </c>
      <c r="AF127" s="171">
        <f t="shared" ref="AF127:AF129" si="149">(AE127/D127)*1000000</f>
        <v>8.6146124683033314</v>
      </c>
      <c r="AG127" s="224">
        <f t="shared" ref="AG127:AG129" si="150">AF127/(48*3600)*1000000</f>
        <v>49.853081413792424</v>
      </c>
      <c r="AH127" s="191"/>
      <c r="AI127" s="191"/>
      <c r="AJ127" s="3"/>
      <c r="AK127" s="3"/>
      <c r="AL127" s="3"/>
      <c r="AM127" s="3"/>
      <c r="AN127" s="3"/>
      <c r="AO127" s="3"/>
    </row>
    <row r="128" spans="1:41" s="25" customFormat="1" ht="18" hidden="1" outlineLevel="2" x14ac:dyDescent="0.25">
      <c r="A128" s="3">
        <v>4</v>
      </c>
      <c r="B128" s="378"/>
      <c r="C128" s="168">
        <v>651.68435123406653</v>
      </c>
      <c r="D128" s="169">
        <v>490000</v>
      </c>
      <c r="E128" s="170">
        <v>2</v>
      </c>
      <c r="F128" s="171">
        <v>1.6806746678953073</v>
      </c>
      <c r="G128" s="172">
        <v>1.53414730226375</v>
      </c>
      <c r="H128" s="176">
        <v>0.31353599999999998</v>
      </c>
      <c r="I128" s="175">
        <f>H128*F128</f>
        <v>0.526952012673223</v>
      </c>
      <c r="J128" s="173">
        <f t="shared" si="142"/>
        <v>1.0754122707616796</v>
      </c>
      <c r="K128" s="176">
        <v>0.10371569999999999</v>
      </c>
      <c r="L128" s="175">
        <f>K128*(G128/F128)</f>
        <v>9.4673385871076876E-2</v>
      </c>
      <c r="M128" s="175">
        <f>K128*G128</f>
        <v>0.1591151613573964</v>
      </c>
      <c r="N128" s="173">
        <f t="shared" si="143"/>
        <v>0.32472481909672735</v>
      </c>
      <c r="O128" s="174">
        <f t="shared" si="144"/>
        <v>0.21886261412892311</v>
      </c>
      <c r="P128" s="171">
        <f t="shared" si="144"/>
        <v>0.36783685131582661</v>
      </c>
      <c r="Q128" s="171">
        <f t="shared" si="144"/>
        <v>0.75068745166495221</v>
      </c>
      <c r="R128" s="223">
        <f t="shared" si="145"/>
        <v>4.3442560860240285</v>
      </c>
      <c r="S128" s="176">
        <v>0</v>
      </c>
      <c r="T128" s="171">
        <f>S128*(G128/F128)</f>
        <v>0</v>
      </c>
      <c r="U128" s="171">
        <f>S128*G128</f>
        <v>0</v>
      </c>
      <c r="V128" s="171">
        <f t="shared" si="146"/>
        <v>0</v>
      </c>
      <c r="W128" s="224">
        <f t="shared" ref="W128:W129" si="151">V128/(48*3600)*1000000</f>
        <v>0</v>
      </c>
      <c r="X128" s="174">
        <v>1.821599</v>
      </c>
      <c r="Y128" s="175">
        <f>X128*(G128/F128)</f>
        <v>1.6627853355795486</v>
      </c>
      <c r="Z128" s="171">
        <f>X128*G128</f>
        <v>2.7946011916563447</v>
      </c>
      <c r="AA128" s="171">
        <f t="shared" si="147"/>
        <v>5.7032677380741728</v>
      </c>
      <c r="AB128" s="224">
        <f t="shared" si="148"/>
        <v>33.00502163237369</v>
      </c>
      <c r="AC128" s="174">
        <v>3.1992560000000001</v>
      </c>
      <c r="AD128" s="175">
        <f>AC128*(G128/F128)</f>
        <v>2.920333158705557</v>
      </c>
      <c r="AE128" s="171">
        <f>AC128*G128</f>
        <v>4.9081299616511158</v>
      </c>
      <c r="AF128" s="171">
        <f t="shared" si="149"/>
        <v>10.016591758471666</v>
      </c>
      <c r="AG128" s="224">
        <f t="shared" si="150"/>
        <v>57.966387491155473</v>
      </c>
      <c r="AH128" s="191"/>
      <c r="AI128" s="191"/>
      <c r="AJ128" s="3"/>
      <c r="AK128" s="3"/>
      <c r="AL128" s="3"/>
      <c r="AM128" s="3"/>
      <c r="AN128" s="3"/>
      <c r="AO128" s="3"/>
    </row>
    <row r="129" spans="1:41" s="25" customFormat="1" ht="18" hidden="1" outlineLevel="2" x14ac:dyDescent="0.25">
      <c r="A129" s="3">
        <v>7</v>
      </c>
      <c r="B129" s="379"/>
      <c r="C129" s="168">
        <v>318.38582265088894</v>
      </c>
      <c r="D129" s="169">
        <v>575000</v>
      </c>
      <c r="E129" s="170">
        <v>2</v>
      </c>
      <c r="F129" s="171">
        <v>1.8169281519757388</v>
      </c>
      <c r="G129" s="172">
        <v>1.6704007863441814</v>
      </c>
      <c r="H129" s="176">
        <v>0.24604280000000001</v>
      </c>
      <c r="I129" s="175">
        <f>H129*F129</f>
        <v>0.4470420899109363</v>
      </c>
      <c r="J129" s="173">
        <f t="shared" si="142"/>
        <v>0.77746450419293267</v>
      </c>
      <c r="K129" s="176">
        <v>1.419656E-2</v>
      </c>
      <c r="L129" s="175">
        <f>K129*(G129/F129)</f>
        <v>1.3051669083114632E-2</v>
      </c>
      <c r="M129" s="175">
        <f>K129*G129</f>
        <v>2.3713944987382354E-2</v>
      </c>
      <c r="N129" s="173">
        <f t="shared" si="143"/>
        <v>4.1241643456317138E-2</v>
      </c>
      <c r="O129" s="174">
        <f>H129-L129</f>
        <v>0.23299113091688536</v>
      </c>
      <c r="P129" s="171">
        <f t="shared" si="144"/>
        <v>0.42332814492355397</v>
      </c>
      <c r="Q129" s="171">
        <f t="shared" si="144"/>
        <v>0.73622286073661558</v>
      </c>
      <c r="R129" s="223">
        <f t="shared" si="145"/>
        <v>4.2605489625961548</v>
      </c>
      <c r="S129" s="176">
        <v>0</v>
      </c>
      <c r="T129" s="171">
        <f>S129*(G129/F129)</f>
        <v>0</v>
      </c>
      <c r="U129" s="171">
        <f>S129*G129</f>
        <v>0</v>
      </c>
      <c r="V129" s="171">
        <f t="shared" si="146"/>
        <v>0</v>
      </c>
      <c r="W129" s="224">
        <f t="shared" si="151"/>
        <v>0</v>
      </c>
      <c r="X129" s="174">
        <v>1.6972830000000001</v>
      </c>
      <c r="Y129" s="175">
        <f>X129*(G129/F129)</f>
        <v>1.5604044963284101</v>
      </c>
      <c r="Z129" s="171">
        <f>X129*G129</f>
        <v>2.8351428578486115</v>
      </c>
      <c r="AA129" s="171">
        <f t="shared" si="147"/>
        <v>4.9306832310410629</v>
      </c>
      <c r="AB129" s="224">
        <f t="shared" si="148"/>
        <v>28.534046475932076</v>
      </c>
      <c r="AC129" s="174">
        <v>2.835127</v>
      </c>
      <c r="AD129" s="175">
        <f>AC129*(G129/F129)</f>
        <v>2.6064863186999903</v>
      </c>
      <c r="AE129" s="171">
        <f>AC129*G129</f>
        <v>4.7357983701856199</v>
      </c>
      <c r="AF129" s="171">
        <f t="shared" si="149"/>
        <v>8.2361710785836859</v>
      </c>
      <c r="AG129" s="224">
        <f t="shared" si="150"/>
        <v>47.663027075137066</v>
      </c>
      <c r="AH129" s="191"/>
      <c r="AI129" s="191"/>
      <c r="AJ129" s="3"/>
      <c r="AK129" s="3"/>
      <c r="AL129" s="3"/>
      <c r="AM129" s="3"/>
      <c r="AN129" s="3"/>
      <c r="AO129" s="3"/>
    </row>
    <row r="130" spans="1:41" s="25" customFormat="1" ht="18" outlineLevel="1" collapsed="1" x14ac:dyDescent="0.25">
      <c r="A130" s="380" t="s">
        <v>22</v>
      </c>
      <c r="B130" s="177" t="s">
        <v>19</v>
      </c>
      <c r="C130" s="178">
        <v>454.60356654396639</v>
      </c>
      <c r="D130" s="179">
        <v>486041.66666666663</v>
      </c>
      <c r="E130" s="180">
        <v>2</v>
      </c>
      <c r="F130" s="181">
        <v>1.7842939941639246</v>
      </c>
      <c r="G130" s="182">
        <v>1.6377666285323673</v>
      </c>
      <c r="H130" s="187">
        <f t="shared" ref="H130:AG130" si="152">AVERAGE(H126:H129)</f>
        <v>0.30304695000000004</v>
      </c>
      <c r="I130" s="181">
        <f t="shared" si="152"/>
        <v>0.53994056318088501</v>
      </c>
      <c r="J130" s="183">
        <f t="shared" si="152"/>
        <v>1.1842675867366455</v>
      </c>
      <c r="K130" s="187">
        <f t="shared" si="152"/>
        <v>6.2471264999999998E-2</v>
      </c>
      <c r="L130" s="181">
        <f t="shared" si="152"/>
        <v>5.7219877573663272E-2</v>
      </c>
      <c r="M130" s="181">
        <f t="shared" si="152"/>
        <v>9.9847713650529024E-2</v>
      </c>
      <c r="N130" s="183">
        <f t="shared" si="152"/>
        <v>0.1870335633988511</v>
      </c>
      <c r="O130" s="187">
        <f t="shared" si="152"/>
        <v>0.24582707242633675</v>
      </c>
      <c r="P130" s="181">
        <f t="shared" si="152"/>
        <v>0.44009284953035599</v>
      </c>
      <c r="Q130" s="181">
        <f t="shared" si="152"/>
        <v>0.99723402333779432</v>
      </c>
      <c r="R130" s="183">
        <f t="shared" si="152"/>
        <v>5.7710302276492724</v>
      </c>
      <c r="S130" s="187">
        <f t="shared" si="152"/>
        <v>3.3390000000000003E-2</v>
      </c>
      <c r="T130" s="181">
        <f t="shared" si="152"/>
        <v>3.0748361041583478E-2</v>
      </c>
      <c r="U130" s="181">
        <f t="shared" si="152"/>
        <v>5.694868125097724E-2</v>
      </c>
      <c r="V130" s="181">
        <f t="shared" si="152"/>
        <v>0.18223578000312718</v>
      </c>
      <c r="W130" s="184">
        <f t="shared" si="152"/>
        <v>1.0546052083514303</v>
      </c>
      <c r="X130" s="187">
        <f t="shared" si="152"/>
        <v>1.6690399999999999</v>
      </c>
      <c r="Y130" s="181">
        <f t="shared" si="152"/>
        <v>1.5313171272579655</v>
      </c>
      <c r="Z130" s="181">
        <f t="shared" si="152"/>
        <v>2.7230977069835234</v>
      </c>
      <c r="AA130" s="181">
        <f t="shared" si="152"/>
        <v>5.7540812724581256</v>
      </c>
      <c r="AB130" s="184">
        <f t="shared" si="152"/>
        <v>33.299081437836378</v>
      </c>
      <c r="AC130" s="187">
        <f t="shared" si="152"/>
        <v>2.6757650000000002</v>
      </c>
      <c r="AD130" s="181">
        <f t="shared" si="152"/>
        <v>2.4544073474272192</v>
      </c>
      <c r="AE130" s="181">
        <f t="shared" si="152"/>
        <v>4.3536138423878867</v>
      </c>
      <c r="AF130" s="181">
        <f t="shared" si="152"/>
        <v>9.0279744708806771</v>
      </c>
      <c r="AG130" s="184">
        <f t="shared" si="152"/>
        <v>52.245222632411327</v>
      </c>
      <c r="AH130" s="191"/>
      <c r="AI130" s="191"/>
      <c r="AJ130" s="3"/>
      <c r="AK130" s="3"/>
      <c r="AL130" s="3"/>
      <c r="AM130" s="3"/>
      <c r="AN130" s="3"/>
      <c r="AO130" s="3"/>
    </row>
    <row r="131" spans="1:41" s="25" customFormat="1" ht="18" outlineLevel="1" x14ac:dyDescent="0.25">
      <c r="A131" s="380"/>
      <c r="B131" s="177" t="s">
        <v>20</v>
      </c>
      <c r="C131" s="178">
        <v>73.074603805534281</v>
      </c>
      <c r="D131" s="179">
        <v>60927.794811198954</v>
      </c>
      <c r="E131" s="180">
        <v>0</v>
      </c>
      <c r="F131" s="181">
        <v>3.6977706047860201E-2</v>
      </c>
      <c r="G131" s="182">
        <v>3.6977706047862206E-2</v>
      </c>
      <c r="H131" s="187">
        <f t="shared" ref="H131:AG131" si="153">STDEV(H126:H129)/SQRT(H132)</f>
        <v>2.2482170679507231E-2</v>
      </c>
      <c r="I131" s="181">
        <f t="shared" si="153"/>
        <v>3.8534598867613595E-2</v>
      </c>
      <c r="J131" s="183">
        <f t="shared" si="153"/>
        <v>0.2079349908674214</v>
      </c>
      <c r="K131" s="187">
        <f t="shared" si="153"/>
        <v>3.2614762607550765E-2</v>
      </c>
      <c r="L131" s="181">
        <f t="shared" si="153"/>
        <v>2.9882186093631097E-2</v>
      </c>
      <c r="M131" s="181">
        <f t="shared" si="153"/>
        <v>5.2361494188618761E-2</v>
      </c>
      <c r="N131" s="183">
        <f t="shared" si="153"/>
        <v>9.7156697509696952E-2</v>
      </c>
      <c r="O131" s="187">
        <f t="shared" si="153"/>
        <v>1.7659456445219907E-2</v>
      </c>
      <c r="P131" s="181">
        <f t="shared" si="153"/>
        <v>3.9192636951683409E-2</v>
      </c>
      <c r="Q131" s="181">
        <f t="shared" si="153"/>
        <v>0.25594883092365206</v>
      </c>
      <c r="R131" s="183">
        <f t="shared" si="153"/>
        <v>1.4811853641415054</v>
      </c>
      <c r="S131" s="187">
        <f t="shared" si="153"/>
        <v>3.3390000000000003E-2</v>
      </c>
      <c r="T131" s="181">
        <f t="shared" si="153"/>
        <v>3.0748361041583478E-2</v>
      </c>
      <c r="U131" s="181">
        <f t="shared" si="153"/>
        <v>5.694868125097724E-2</v>
      </c>
      <c r="V131" s="181">
        <f t="shared" si="153"/>
        <v>0.18223578000312718</v>
      </c>
      <c r="W131" s="184">
        <f t="shared" si="153"/>
        <v>1.0546052083514303</v>
      </c>
      <c r="X131" s="187">
        <f t="shared" si="153"/>
        <v>0.14078531308757594</v>
      </c>
      <c r="Y131" s="181">
        <f t="shared" si="153"/>
        <v>0.12758259113690476</v>
      </c>
      <c r="Z131" s="181">
        <f t="shared" si="153"/>
        <v>0.20108932307678384</v>
      </c>
      <c r="AA131" s="181">
        <f t="shared" si="153"/>
        <v>0.41539818489548563</v>
      </c>
      <c r="AB131" s="184">
        <f t="shared" si="153"/>
        <v>2.4039246811081045</v>
      </c>
      <c r="AC131" s="187">
        <f t="shared" si="153"/>
        <v>0.33579645144218889</v>
      </c>
      <c r="AD131" s="181">
        <f t="shared" si="153"/>
        <v>0.30509744425936991</v>
      </c>
      <c r="AE131" s="181">
        <f t="shared" si="153"/>
        <v>0.48970098746796464</v>
      </c>
      <c r="AF131" s="181">
        <f t="shared" si="153"/>
        <v>0.38966630823902193</v>
      </c>
      <c r="AG131" s="184">
        <f t="shared" si="153"/>
        <v>2.2550133578647116</v>
      </c>
      <c r="AH131" s="191"/>
      <c r="AI131" s="3"/>
      <c r="AJ131" s="3"/>
      <c r="AK131" s="3"/>
      <c r="AL131" s="3"/>
      <c r="AM131" s="3"/>
      <c r="AN131" s="3"/>
      <c r="AO131" s="3"/>
    </row>
    <row r="132" spans="1:41" s="25" customFormat="1" ht="18" outlineLevel="1" x14ac:dyDescent="0.25">
      <c r="A132" s="380"/>
      <c r="B132" s="177" t="s">
        <v>21</v>
      </c>
      <c r="C132" s="185">
        <v>4</v>
      </c>
      <c r="D132" s="186">
        <v>4</v>
      </c>
      <c r="E132" s="18">
        <v>4</v>
      </c>
      <c r="F132" s="18">
        <v>4</v>
      </c>
      <c r="G132" s="18">
        <v>4</v>
      </c>
      <c r="H132" s="203">
        <f t="shared" ref="H132:AG132" si="154">COUNT(H126:H129)</f>
        <v>4</v>
      </c>
      <c r="I132" s="193">
        <f t="shared" si="154"/>
        <v>4</v>
      </c>
      <c r="J132" s="211">
        <f t="shared" si="154"/>
        <v>4</v>
      </c>
      <c r="K132" s="203">
        <f t="shared" si="154"/>
        <v>4</v>
      </c>
      <c r="L132" s="193">
        <f t="shared" si="154"/>
        <v>4</v>
      </c>
      <c r="M132" s="193">
        <f t="shared" si="154"/>
        <v>4</v>
      </c>
      <c r="N132" s="211">
        <f t="shared" si="154"/>
        <v>4</v>
      </c>
      <c r="O132" s="203">
        <f t="shared" si="154"/>
        <v>4</v>
      </c>
      <c r="P132" s="193">
        <f t="shared" si="154"/>
        <v>4</v>
      </c>
      <c r="Q132" s="193">
        <f t="shared" si="154"/>
        <v>4</v>
      </c>
      <c r="R132" s="211">
        <f t="shared" si="154"/>
        <v>4</v>
      </c>
      <c r="S132" s="203">
        <f t="shared" si="154"/>
        <v>4</v>
      </c>
      <c r="T132" s="193">
        <f t="shared" si="154"/>
        <v>4</v>
      </c>
      <c r="U132" s="193">
        <f t="shared" si="154"/>
        <v>4</v>
      </c>
      <c r="V132" s="193">
        <f t="shared" si="154"/>
        <v>4</v>
      </c>
      <c r="W132" s="208">
        <f t="shared" si="154"/>
        <v>4</v>
      </c>
      <c r="X132" s="203">
        <f t="shared" si="154"/>
        <v>4</v>
      </c>
      <c r="Y132" s="193">
        <f t="shared" si="154"/>
        <v>4</v>
      </c>
      <c r="Z132" s="193">
        <f t="shared" si="154"/>
        <v>4</v>
      </c>
      <c r="AA132" s="193">
        <f t="shared" si="154"/>
        <v>4</v>
      </c>
      <c r="AB132" s="208">
        <f t="shared" si="154"/>
        <v>4</v>
      </c>
      <c r="AC132" s="203">
        <f t="shared" si="154"/>
        <v>4</v>
      </c>
      <c r="AD132" s="193">
        <f t="shared" si="154"/>
        <v>4</v>
      </c>
      <c r="AE132" s="193">
        <f t="shared" si="154"/>
        <v>4</v>
      </c>
      <c r="AF132" s="193">
        <f t="shared" si="154"/>
        <v>4</v>
      </c>
      <c r="AG132" s="208">
        <f t="shared" si="154"/>
        <v>4</v>
      </c>
      <c r="AH132" s="191"/>
      <c r="AI132" s="3"/>
      <c r="AJ132" s="3"/>
      <c r="AK132" s="3"/>
      <c r="AL132" s="3"/>
      <c r="AM132" s="3"/>
      <c r="AN132" s="3"/>
      <c r="AO132" s="3"/>
    </row>
    <row r="133" spans="1:41" s="25" customFormat="1" ht="18" outlineLevel="1" x14ac:dyDescent="0.25">
      <c r="A133" s="3"/>
      <c r="B133" s="177"/>
      <c r="C133" s="168"/>
      <c r="D133" s="169"/>
      <c r="E133" s="170"/>
      <c r="F133" s="171"/>
      <c r="G133" s="172"/>
      <c r="H133" s="176"/>
      <c r="I133" s="175"/>
      <c r="J133" s="173"/>
      <c r="K133" s="176"/>
      <c r="L133" s="175"/>
      <c r="M133" s="175"/>
      <c r="N133" s="188"/>
      <c r="O133" s="174"/>
      <c r="P133" s="171"/>
      <c r="Q133" s="171"/>
      <c r="R133" s="222"/>
      <c r="S133" s="174"/>
      <c r="T133" s="171"/>
      <c r="U133" s="171"/>
      <c r="V133" s="171"/>
      <c r="W133" s="216"/>
      <c r="X133" s="174"/>
      <c r="Y133" s="175"/>
      <c r="Z133" s="171"/>
      <c r="AA133" s="171"/>
      <c r="AB133" s="216"/>
      <c r="AC133" s="174"/>
      <c r="AD133" s="175"/>
      <c r="AE133" s="171"/>
      <c r="AF133" s="217"/>
      <c r="AG133" s="216"/>
      <c r="AH133" s="191"/>
      <c r="AI133" s="3"/>
      <c r="AJ133" s="3"/>
      <c r="AK133" s="3"/>
      <c r="AL133" s="3"/>
      <c r="AM133" s="3"/>
      <c r="AN133" s="3"/>
      <c r="AO133" s="3"/>
    </row>
    <row r="134" spans="1:41" s="25" customFormat="1" ht="18" hidden="1" outlineLevel="2" x14ac:dyDescent="0.25">
      <c r="A134" s="3">
        <v>1</v>
      </c>
      <c r="B134" s="377" t="s">
        <v>23</v>
      </c>
      <c r="C134" s="168">
        <v>473.31728163738291</v>
      </c>
      <c r="D134" s="169">
        <v>312500</v>
      </c>
      <c r="E134" s="170">
        <v>2</v>
      </c>
      <c r="F134" s="171">
        <v>1.8520883494883178</v>
      </c>
      <c r="G134" s="172">
        <v>1.8053656442130557</v>
      </c>
      <c r="H134" s="176">
        <v>7.5069679999999996</v>
      </c>
      <c r="I134" s="175">
        <f>H134*F134</f>
        <v>13.903567972781618</v>
      </c>
      <c r="J134" s="173">
        <f>(I134/D134)*1000000</f>
        <v>44.491417512901172</v>
      </c>
      <c r="K134" s="176">
        <v>5.9709120000000002</v>
      </c>
      <c r="L134" s="175">
        <f>K134*(G134/F134)</f>
        <v>5.8202835693003525</v>
      </c>
      <c r="M134" s="175">
        <f>K134*G134</f>
        <v>10.779679389419465</v>
      </c>
      <c r="N134" s="173">
        <f>(M134/D134)*1000000</f>
        <v>34.494974046142289</v>
      </c>
      <c r="O134" s="174">
        <f>H134-L134</f>
        <v>1.6866844306996471</v>
      </c>
      <c r="P134" s="171">
        <f>I134-M134</f>
        <v>3.1238885833621524</v>
      </c>
      <c r="Q134" s="171">
        <f>J134-N134</f>
        <v>9.9964434667588833</v>
      </c>
      <c r="R134" s="223">
        <f>Q134/(24*3600)*1000000</f>
        <v>115.69957716156114</v>
      </c>
      <c r="S134" s="176">
        <v>0.7791646000000001</v>
      </c>
      <c r="T134" s="171">
        <f>S134*(G134/F134)</f>
        <v>0.75950858414267064</v>
      </c>
      <c r="U134" s="171">
        <f>S134*G134</f>
        <v>1.4066770000270079</v>
      </c>
      <c r="V134" s="171">
        <f>(U134/D134)*1000000</f>
        <v>4.5013664000864253</v>
      </c>
      <c r="W134" s="225">
        <f>V134/(24*3600)*1000000</f>
        <v>52.099148149148441</v>
      </c>
      <c r="X134" s="174">
        <v>0.35221200000000003</v>
      </c>
      <c r="Y134" s="175">
        <f>X134*(G134/F134)</f>
        <v>0.34332673409194708</v>
      </c>
      <c r="Z134" s="171">
        <f>X134*G134</f>
        <v>0.63587144427956876</v>
      </c>
      <c r="AA134" s="171">
        <f>(Z134/D134)*1000000</f>
        <v>2.03478862169462</v>
      </c>
      <c r="AB134" s="224">
        <f>AA134/(24*3600)*1000000</f>
        <v>23.550794232576621</v>
      </c>
      <c r="AC134" s="174">
        <v>9.7591700000000003E-2</v>
      </c>
      <c r="AD134" s="175">
        <f>AC134*(G134/F134)</f>
        <v>9.5129750364783341E-2</v>
      </c>
      <c r="AE134" s="171">
        <f>AC134*G134</f>
        <v>0.17618870234034728</v>
      </c>
      <c r="AF134" s="171">
        <f>(AE134/D134)*1000000</f>
        <v>0.56380384748911128</v>
      </c>
      <c r="AG134" s="224">
        <f>AF134/(24*3600)*1000000</f>
        <v>6.525507494086936</v>
      </c>
      <c r="AH134" s="191"/>
      <c r="AI134" s="191"/>
      <c r="AJ134" s="3"/>
      <c r="AK134" s="3"/>
      <c r="AL134" s="3"/>
      <c r="AM134" s="3"/>
      <c r="AN134" s="3"/>
      <c r="AO134" s="3"/>
    </row>
    <row r="135" spans="1:41" s="25" customFormat="1" ht="18" hidden="1" outlineLevel="2" x14ac:dyDescent="0.25">
      <c r="A135" s="3">
        <v>3</v>
      </c>
      <c r="B135" s="378"/>
      <c r="C135" s="168">
        <v>375.02681065352715</v>
      </c>
      <c r="D135" s="169">
        <v>566666.66666666663</v>
      </c>
      <c r="E135" s="170">
        <v>2</v>
      </c>
      <c r="F135" s="171">
        <v>1.7874848072963347</v>
      </c>
      <c r="G135" s="172">
        <v>1.7407621020210726</v>
      </c>
      <c r="H135" s="176">
        <v>6.8802199999999996</v>
      </c>
      <c r="I135" s="175">
        <f>H135*F135</f>
        <v>12.298288720856387</v>
      </c>
      <c r="J135" s="173">
        <f t="shared" ref="J135:J137" si="155">(I135/D135)*1000000</f>
        <v>21.702862448570098</v>
      </c>
      <c r="K135" s="176">
        <v>4.8218350000000001</v>
      </c>
      <c r="L135" s="175">
        <f>K135*(G135/F135)</f>
        <v>4.6957980263310013</v>
      </c>
      <c r="M135" s="175">
        <f>K135*G135</f>
        <v>8.3936676301987792</v>
      </c>
      <c r="N135" s="173">
        <f t="shared" ref="N135:N137" si="156">(M135/D135)*1000000</f>
        <v>14.812354641527259</v>
      </c>
      <c r="O135" s="174">
        <f t="shared" ref="O135:Q137" si="157">H135-L135</f>
        <v>2.1844219736689983</v>
      </c>
      <c r="P135" s="171">
        <f t="shared" si="157"/>
        <v>3.9046210906576082</v>
      </c>
      <c r="Q135" s="171">
        <f t="shared" si="157"/>
        <v>6.8905078070428392</v>
      </c>
      <c r="R135" s="223">
        <f t="shared" ref="R135:R137" si="158">Q135/(24*3600)*1000000</f>
        <v>79.751247766699521</v>
      </c>
      <c r="S135" s="176">
        <v>0.58365080000000003</v>
      </c>
      <c r="T135" s="171">
        <f>S135*(G135/F135)</f>
        <v>0.56839486931977345</v>
      </c>
      <c r="U135" s="171">
        <f>S135*G135</f>
        <v>1.0159971934542806</v>
      </c>
      <c r="V135" s="171">
        <f t="shared" ref="V135:V137" si="159">(U135/D135)*1000000</f>
        <v>1.7929362237428483</v>
      </c>
      <c r="W135" s="224">
        <f>V135/(24*3600)*1000000</f>
        <v>20.751576663690372</v>
      </c>
      <c r="X135" s="174">
        <v>0.79426370000000002</v>
      </c>
      <c r="Y135" s="175">
        <f>X135*(G135/F135)</f>
        <v>0.77350260115627323</v>
      </c>
      <c r="Z135" s="171">
        <f>X135*G135</f>
        <v>1.3826241479710346</v>
      </c>
      <c r="AA135" s="171">
        <f t="shared" ref="AA135:AA137" si="160">(Z135/D135)*1000000</f>
        <v>2.4399249670077081</v>
      </c>
      <c r="AB135" s="224">
        <f t="shared" ref="AB135:AB137" si="161">AA135/(24*3600)*1000000</f>
        <v>28.239872303329957</v>
      </c>
      <c r="AC135" s="174">
        <v>0.10327535</v>
      </c>
      <c r="AD135" s="175">
        <f>AC135*(G135/F135)</f>
        <v>0.10057585643196902</v>
      </c>
      <c r="AE135" s="171">
        <f>AC135*G135</f>
        <v>0.17977781535296197</v>
      </c>
      <c r="AF135" s="171">
        <f t="shared" ref="AF135:AF137" si="162">(AE135/D135)*1000000</f>
        <v>0.31725496826993294</v>
      </c>
      <c r="AG135" s="224">
        <f t="shared" ref="AG135:AG137" si="163">AF135/(24*3600)*1000000</f>
        <v>3.671932503124224</v>
      </c>
      <c r="AH135" s="191"/>
      <c r="AI135" s="191"/>
      <c r="AJ135" s="3"/>
      <c r="AK135" s="3"/>
      <c r="AL135" s="3"/>
      <c r="AM135" s="3"/>
      <c r="AN135" s="3"/>
      <c r="AO135" s="3"/>
    </row>
    <row r="136" spans="1:41" s="25" customFormat="1" ht="18" hidden="1" outlineLevel="2" x14ac:dyDescent="0.25">
      <c r="A136" s="3">
        <v>4</v>
      </c>
      <c r="B136" s="378"/>
      <c r="C136" s="168">
        <v>651.68435123406653</v>
      </c>
      <c r="D136" s="169">
        <v>490000</v>
      </c>
      <c r="E136" s="170">
        <v>2</v>
      </c>
      <c r="F136" s="171">
        <v>1.6806746678953073</v>
      </c>
      <c r="G136" s="172">
        <v>1.6339519626200452</v>
      </c>
      <c r="H136" s="176">
        <v>6.9320399999999998</v>
      </c>
      <c r="I136" s="175">
        <f>H136*F136</f>
        <v>11.650504024836986</v>
      </c>
      <c r="J136" s="173">
        <f>(I136/D136)*1000000</f>
        <v>23.776538826197928</v>
      </c>
      <c r="K136" s="176">
        <v>5.6709139999999998</v>
      </c>
      <c r="L136" s="175">
        <f>K136*(G136/F136)</f>
        <v>5.5132627611703189</v>
      </c>
      <c r="M136" s="175">
        <f>K136*G136</f>
        <v>9.26600106014949</v>
      </c>
      <c r="N136" s="173">
        <f t="shared" si="156"/>
        <v>18.910206245203042</v>
      </c>
      <c r="O136" s="174">
        <f t="shared" si="157"/>
        <v>1.4187772388296809</v>
      </c>
      <c r="P136" s="171">
        <f t="shared" si="157"/>
        <v>2.3845029646874956</v>
      </c>
      <c r="Q136" s="171">
        <f t="shared" si="157"/>
        <v>4.8663325809948859</v>
      </c>
      <c r="R136" s="223">
        <f t="shared" si="158"/>
        <v>56.323293761514883</v>
      </c>
      <c r="S136" s="174">
        <v>0.64284969999999997</v>
      </c>
      <c r="T136" s="171">
        <f>S136*(G136/F136)</f>
        <v>0.62497849765302571</v>
      </c>
      <c r="U136" s="171">
        <f>S136*G136</f>
        <v>1.0503855289847073</v>
      </c>
      <c r="V136" s="171">
        <f t="shared" si="159"/>
        <v>2.1436439367034845</v>
      </c>
      <c r="W136" s="224">
        <f t="shared" ref="W136:W137" si="164">V136/(24*3600)*1000000</f>
        <v>24.810693711845886</v>
      </c>
      <c r="X136" s="174">
        <v>0.53649449999999999</v>
      </c>
      <c r="Y136" s="175">
        <f>X136*(G136/F136)</f>
        <v>0.52157996901781434</v>
      </c>
      <c r="Z136" s="171">
        <f>X136*G136</f>
        <v>0.87660624120985975</v>
      </c>
      <c r="AA136" s="171">
        <f t="shared" si="160"/>
        <v>1.7889923289997138</v>
      </c>
      <c r="AB136" s="224">
        <f t="shared" si="161"/>
        <v>20.705929733792985</v>
      </c>
      <c r="AC136" s="174">
        <v>0.10740945</v>
      </c>
      <c r="AD136" s="175">
        <f>AC136*(G136/F136)</f>
        <v>0.10442347051688411</v>
      </c>
      <c r="AE136" s="171">
        <f>AC136*G136</f>
        <v>0.17550188163143962</v>
      </c>
      <c r="AF136" s="171">
        <f t="shared" si="162"/>
        <v>0.3581671053702849</v>
      </c>
      <c r="AG136" s="224">
        <f t="shared" si="163"/>
        <v>4.1454526084523717</v>
      </c>
      <c r="AH136" s="191"/>
      <c r="AI136" s="191"/>
      <c r="AJ136" s="3"/>
      <c r="AK136" s="3"/>
      <c r="AL136" s="3"/>
      <c r="AM136" s="3"/>
      <c r="AN136" s="3"/>
      <c r="AO136" s="3"/>
    </row>
    <row r="137" spans="1:41" s="25" customFormat="1" ht="18" hidden="1" outlineLevel="2" x14ac:dyDescent="0.25">
      <c r="A137" s="3">
        <v>7</v>
      </c>
      <c r="B137" s="379"/>
      <c r="C137" s="168">
        <v>318.38582265088894</v>
      </c>
      <c r="D137" s="169">
        <v>575000</v>
      </c>
      <c r="E137" s="170">
        <v>2</v>
      </c>
      <c r="F137" s="171">
        <v>1.8169281519757388</v>
      </c>
      <c r="G137" s="172">
        <v>1.7702054467004766</v>
      </c>
      <c r="H137" s="176">
        <v>6.7517509999999996</v>
      </c>
      <c r="I137" s="175">
        <f>H137*F137</f>
        <v>12.267446467030345</v>
      </c>
      <c r="J137" s="173">
        <f t="shared" si="155"/>
        <v>21.33468950787886</v>
      </c>
      <c r="K137" s="176">
        <v>5.6310900000000004</v>
      </c>
      <c r="L137" s="175">
        <f>K137*(G137/F137)</f>
        <v>5.4862852876274282</v>
      </c>
      <c r="M137" s="175">
        <f>K137*G137</f>
        <v>9.9681861888605869</v>
      </c>
      <c r="N137" s="173">
        <f t="shared" si="156"/>
        <v>17.335975980627108</v>
      </c>
      <c r="O137" s="174">
        <f>H137-L137</f>
        <v>1.2654657123725714</v>
      </c>
      <c r="P137" s="171">
        <f t="shared" si="157"/>
        <v>2.2992602781697578</v>
      </c>
      <c r="Q137" s="171">
        <f t="shared" si="157"/>
        <v>3.998713527251752</v>
      </c>
      <c r="R137" s="223">
        <f t="shared" si="158"/>
        <v>46.281406565413796</v>
      </c>
      <c r="S137" s="174">
        <v>0.68783510000000003</v>
      </c>
      <c r="T137" s="171">
        <f>S137*(G137/F137)</f>
        <v>0.67014726979034978</v>
      </c>
      <c r="U137" s="171">
        <f>S137*G137</f>
        <v>1.217609440451767</v>
      </c>
      <c r="V137" s="171">
        <f t="shared" si="159"/>
        <v>2.1175816355682904</v>
      </c>
      <c r="W137" s="224">
        <f t="shared" si="164"/>
        <v>24.509046707966323</v>
      </c>
      <c r="X137" s="174">
        <v>0.70255489999999998</v>
      </c>
      <c r="Y137" s="175">
        <f>X137*(G137/F137)</f>
        <v>0.68448854691020011</v>
      </c>
      <c r="Z137" s="171">
        <f>X137*G137</f>
        <v>1.2436665105861087</v>
      </c>
      <c r="AA137" s="171">
        <f t="shared" si="160"/>
        <v>2.162898279280189</v>
      </c>
      <c r="AB137" s="224">
        <f t="shared" si="161"/>
        <v>25.033544899076261</v>
      </c>
      <c r="AC137" s="174">
        <v>0.12277505</v>
      </c>
      <c r="AD137" s="175">
        <f>AC137*(G137/F137)</f>
        <v>0.11961786270557243</v>
      </c>
      <c r="AE137" s="171">
        <f>AC137*G137</f>
        <v>0.21733706222892335</v>
      </c>
      <c r="AF137" s="171">
        <f t="shared" si="162"/>
        <v>0.37797749952856236</v>
      </c>
      <c r="AG137" s="224">
        <f t="shared" si="163"/>
        <v>4.3747395778768787</v>
      </c>
      <c r="AH137" s="191"/>
      <c r="AI137" s="191"/>
      <c r="AJ137" s="3"/>
      <c r="AK137" s="3"/>
      <c r="AL137" s="3"/>
      <c r="AM137" s="3"/>
      <c r="AN137" s="3"/>
      <c r="AO137" s="3"/>
    </row>
    <row r="138" spans="1:41" s="25" customFormat="1" ht="18" outlineLevel="1" collapsed="1" x14ac:dyDescent="0.25">
      <c r="A138" s="380" t="s">
        <v>23</v>
      </c>
      <c r="B138" s="177" t="s">
        <v>19</v>
      </c>
      <c r="C138" s="178">
        <v>454.60356654396639</v>
      </c>
      <c r="D138" s="179">
        <v>486041.66666666663</v>
      </c>
      <c r="E138" s="180">
        <v>2</v>
      </c>
      <c r="F138" s="181">
        <v>1.7842939941639246</v>
      </c>
      <c r="G138" s="182">
        <v>1.7375712888886623</v>
      </c>
      <c r="H138" s="187">
        <f t="shared" ref="H138:AG138" si="165">AVERAGE(H134:H137)</f>
        <v>7.0177447499999994</v>
      </c>
      <c r="I138" s="181">
        <f t="shared" si="165"/>
        <v>12.529951796376334</v>
      </c>
      <c r="J138" s="183">
        <f t="shared" si="165"/>
        <v>27.826377073887016</v>
      </c>
      <c r="K138" s="187">
        <f t="shared" si="165"/>
        <v>5.5236877500000006</v>
      </c>
      <c r="L138" s="181">
        <f t="shared" si="165"/>
        <v>5.3789074111072752</v>
      </c>
      <c r="M138" s="181">
        <f t="shared" si="165"/>
        <v>9.6018835671570795</v>
      </c>
      <c r="N138" s="183">
        <f t="shared" si="165"/>
        <v>21.388377728374923</v>
      </c>
      <c r="O138" s="187">
        <f t="shared" si="165"/>
        <v>1.6388373388927244</v>
      </c>
      <c r="P138" s="181">
        <f t="shared" si="165"/>
        <v>2.9280682292192535</v>
      </c>
      <c r="Q138" s="181">
        <f t="shared" si="165"/>
        <v>6.4379993455120896</v>
      </c>
      <c r="R138" s="183">
        <f t="shared" si="165"/>
        <v>74.513881313797341</v>
      </c>
      <c r="S138" s="187">
        <f t="shared" si="165"/>
        <v>0.67337504999999998</v>
      </c>
      <c r="T138" s="181">
        <f t="shared" si="165"/>
        <v>0.65575730522645492</v>
      </c>
      <c r="U138" s="181">
        <f t="shared" si="165"/>
        <v>1.1726672907294406</v>
      </c>
      <c r="V138" s="181">
        <f t="shared" si="165"/>
        <v>2.6388820490252622</v>
      </c>
      <c r="W138" s="184">
        <f t="shared" si="165"/>
        <v>30.542616308162756</v>
      </c>
      <c r="X138" s="187">
        <f t="shared" si="165"/>
        <v>0.59638127500000004</v>
      </c>
      <c r="Y138" s="181">
        <f t="shared" si="165"/>
        <v>0.58072446279405876</v>
      </c>
      <c r="Z138" s="181">
        <f t="shared" si="165"/>
        <v>1.0346920860116429</v>
      </c>
      <c r="AA138" s="181">
        <f t="shared" si="165"/>
        <v>2.1066510492455577</v>
      </c>
      <c r="AB138" s="184">
        <f t="shared" si="165"/>
        <v>24.382535292193957</v>
      </c>
      <c r="AC138" s="187">
        <f t="shared" si="165"/>
        <v>0.1077628875</v>
      </c>
      <c r="AD138" s="181">
        <f t="shared" si="165"/>
        <v>0.10493673500480222</v>
      </c>
      <c r="AE138" s="181">
        <f t="shared" si="165"/>
        <v>0.18720136538841806</v>
      </c>
      <c r="AF138" s="181">
        <f t="shared" si="165"/>
        <v>0.40430085516447284</v>
      </c>
      <c r="AG138" s="184">
        <f t="shared" si="165"/>
        <v>4.6794080458851024</v>
      </c>
      <c r="AH138" s="191"/>
      <c r="AI138" s="191"/>
      <c r="AJ138" s="3"/>
      <c r="AK138" s="3"/>
      <c r="AL138" s="3"/>
      <c r="AM138" s="3"/>
      <c r="AN138" s="3"/>
      <c r="AO138" s="3"/>
    </row>
    <row r="139" spans="1:41" s="25" customFormat="1" ht="18" outlineLevel="1" x14ac:dyDescent="0.25">
      <c r="A139" s="380"/>
      <c r="B139" s="177" t="s">
        <v>20</v>
      </c>
      <c r="C139" s="178">
        <v>73.074603805534281</v>
      </c>
      <c r="D139" s="179">
        <v>60927.794811198954</v>
      </c>
      <c r="E139" s="180">
        <v>0</v>
      </c>
      <c r="F139" s="181">
        <v>3.6977706047860201E-2</v>
      </c>
      <c r="G139" s="182">
        <v>3.6977706047862206E-2</v>
      </c>
      <c r="H139" s="187">
        <f t="shared" ref="H139:AG139" si="166">STDEV(H134:H137)/SQRT(H140)</f>
        <v>0.16741924033563915</v>
      </c>
      <c r="I139" s="181">
        <f t="shared" si="166"/>
        <v>0.48156226764581928</v>
      </c>
      <c r="J139" s="183">
        <f t="shared" si="166"/>
        <v>5.5809512442441012</v>
      </c>
      <c r="K139" s="187">
        <f t="shared" si="166"/>
        <v>0.2459365813349636</v>
      </c>
      <c r="L139" s="181">
        <f t="shared" si="166"/>
        <v>0.23997095536877652</v>
      </c>
      <c r="M139" s="181">
        <f t="shared" si="166"/>
        <v>0.50777155447761146</v>
      </c>
      <c r="N139" s="183">
        <f t="shared" si="166"/>
        <v>4.4496277044716761</v>
      </c>
      <c r="O139" s="187">
        <f t="shared" si="166"/>
        <v>0.20161530138451011</v>
      </c>
      <c r="P139" s="181">
        <f t="shared" si="166"/>
        <v>0.37448450550819778</v>
      </c>
      <c r="Q139" s="181">
        <f t="shared" si="166"/>
        <v>1.3319015289442011</v>
      </c>
      <c r="R139" s="183">
        <f t="shared" si="166"/>
        <v>15.415526955372659</v>
      </c>
      <c r="S139" s="187">
        <f t="shared" si="166"/>
        <v>4.1213630396882799E-2</v>
      </c>
      <c r="T139" s="181">
        <f t="shared" si="166"/>
        <v>4.0363895955102119E-2</v>
      </c>
      <c r="U139" s="181">
        <f t="shared" si="166"/>
        <v>8.9572451821044702E-2</v>
      </c>
      <c r="V139" s="181">
        <f t="shared" si="166"/>
        <v>0.625931785835253</v>
      </c>
      <c r="W139" s="184">
        <f t="shared" si="166"/>
        <v>7.244580854574691</v>
      </c>
      <c r="X139" s="187">
        <f t="shared" si="166"/>
        <v>9.7311935480463685E-2</v>
      </c>
      <c r="Y139" s="181">
        <f t="shared" si="166"/>
        <v>9.4774358575087841E-2</v>
      </c>
      <c r="Z139" s="181">
        <f t="shared" si="166"/>
        <v>0.17048364253495144</v>
      </c>
      <c r="AA139" s="181">
        <f t="shared" si="166"/>
        <v>0.1354949341577151</v>
      </c>
      <c r="AB139" s="184">
        <f t="shared" si="166"/>
        <v>1.5682284046031842</v>
      </c>
      <c r="AC139" s="187">
        <f t="shared" si="166"/>
        <v>5.3935222641522708E-3</v>
      </c>
      <c r="AD139" s="181">
        <f t="shared" si="166"/>
        <v>5.251929491922009E-3</v>
      </c>
      <c r="AE139" s="181">
        <f t="shared" si="166"/>
        <v>1.0088879962537576E-2</v>
      </c>
      <c r="AF139" s="181">
        <f t="shared" si="166"/>
        <v>5.4649971719860205E-2</v>
      </c>
      <c r="AG139" s="184">
        <f t="shared" si="166"/>
        <v>0.63252282083171407</v>
      </c>
      <c r="AH139" s="191"/>
      <c r="AI139" s="191"/>
      <c r="AJ139" s="3"/>
      <c r="AK139" s="3"/>
      <c r="AL139" s="3"/>
      <c r="AM139" s="3"/>
      <c r="AN139" s="3"/>
      <c r="AO139" s="3"/>
    </row>
    <row r="140" spans="1:41" s="25" customFormat="1" ht="18" outlineLevel="1" x14ac:dyDescent="0.25">
      <c r="A140" s="380"/>
      <c r="B140" s="177" t="s">
        <v>21</v>
      </c>
      <c r="C140" s="185">
        <v>4</v>
      </c>
      <c r="D140" s="186">
        <v>4</v>
      </c>
      <c r="E140" s="18">
        <v>4</v>
      </c>
      <c r="F140" s="18">
        <v>4</v>
      </c>
      <c r="G140" s="18">
        <v>4</v>
      </c>
      <c r="H140" s="203">
        <f t="shared" ref="H140:AG140" si="167">COUNT(H134:H137)</f>
        <v>4</v>
      </c>
      <c r="I140" s="193">
        <f t="shared" si="167"/>
        <v>4</v>
      </c>
      <c r="J140" s="211">
        <f t="shared" si="167"/>
        <v>4</v>
      </c>
      <c r="K140" s="203">
        <f t="shared" si="167"/>
        <v>4</v>
      </c>
      <c r="L140" s="193">
        <f t="shared" si="167"/>
        <v>4</v>
      </c>
      <c r="M140" s="193">
        <f t="shared" si="167"/>
        <v>4</v>
      </c>
      <c r="N140" s="211">
        <f t="shared" si="167"/>
        <v>4</v>
      </c>
      <c r="O140" s="203">
        <f t="shared" si="167"/>
        <v>4</v>
      </c>
      <c r="P140" s="193">
        <f t="shared" si="167"/>
        <v>4</v>
      </c>
      <c r="Q140" s="193">
        <f t="shared" si="167"/>
        <v>4</v>
      </c>
      <c r="R140" s="211">
        <f t="shared" si="167"/>
        <v>4</v>
      </c>
      <c r="S140" s="203">
        <f t="shared" si="167"/>
        <v>4</v>
      </c>
      <c r="T140" s="193">
        <f t="shared" si="167"/>
        <v>4</v>
      </c>
      <c r="U140" s="193">
        <f t="shared" si="167"/>
        <v>4</v>
      </c>
      <c r="V140" s="193">
        <f t="shared" si="167"/>
        <v>4</v>
      </c>
      <c r="W140" s="208">
        <f t="shared" si="167"/>
        <v>4</v>
      </c>
      <c r="X140" s="203">
        <f t="shared" si="167"/>
        <v>4</v>
      </c>
      <c r="Y140" s="193">
        <f t="shared" si="167"/>
        <v>4</v>
      </c>
      <c r="Z140" s="193">
        <f t="shared" si="167"/>
        <v>4</v>
      </c>
      <c r="AA140" s="193">
        <f t="shared" si="167"/>
        <v>4</v>
      </c>
      <c r="AB140" s="208">
        <f t="shared" si="167"/>
        <v>4</v>
      </c>
      <c r="AC140" s="203">
        <f t="shared" si="167"/>
        <v>4</v>
      </c>
      <c r="AD140" s="193">
        <f t="shared" si="167"/>
        <v>4</v>
      </c>
      <c r="AE140" s="193">
        <f t="shared" si="167"/>
        <v>4</v>
      </c>
      <c r="AF140" s="193">
        <f t="shared" si="167"/>
        <v>4</v>
      </c>
      <c r="AG140" s="208">
        <f t="shared" si="167"/>
        <v>4</v>
      </c>
      <c r="AH140" s="191"/>
      <c r="AI140" s="191"/>
      <c r="AJ140" s="3"/>
      <c r="AK140" s="3"/>
      <c r="AL140" s="3"/>
      <c r="AM140" s="3"/>
      <c r="AN140" s="3"/>
      <c r="AO140" s="3"/>
    </row>
    <row r="141" spans="1:41" s="25" customFormat="1" ht="18" outlineLevel="1" x14ac:dyDescent="0.25">
      <c r="A141" s="3"/>
      <c r="B141" s="177"/>
      <c r="C141" s="168"/>
      <c r="D141" s="169"/>
      <c r="E141" s="170"/>
      <c r="F141" s="171"/>
      <c r="G141" s="172"/>
      <c r="H141" s="176"/>
      <c r="I141" s="175"/>
      <c r="J141" s="173"/>
      <c r="K141" s="176"/>
      <c r="L141" s="175"/>
      <c r="M141" s="175"/>
      <c r="N141" s="188"/>
      <c r="O141" s="174"/>
      <c r="P141" s="171"/>
      <c r="Q141" s="171"/>
      <c r="R141" s="222"/>
      <c r="S141" s="174"/>
      <c r="T141" s="171"/>
      <c r="U141" s="171"/>
      <c r="V141" s="171"/>
      <c r="W141" s="216"/>
      <c r="X141" s="174"/>
      <c r="Y141" s="175"/>
      <c r="Z141" s="171"/>
      <c r="AA141" s="171"/>
      <c r="AB141" s="216"/>
      <c r="AC141" s="174"/>
      <c r="AD141" s="175"/>
      <c r="AE141" s="171"/>
      <c r="AF141" s="217"/>
      <c r="AG141" s="216"/>
      <c r="AH141" s="191"/>
      <c r="AI141" s="191"/>
      <c r="AJ141" s="3"/>
      <c r="AK141" s="3"/>
      <c r="AL141" s="3"/>
      <c r="AM141" s="3"/>
      <c r="AN141" s="3"/>
      <c r="AO141" s="3"/>
    </row>
    <row r="142" spans="1:41" s="25" customFormat="1" ht="18" hidden="1" outlineLevel="2" x14ac:dyDescent="0.25">
      <c r="A142" s="3">
        <v>1</v>
      </c>
      <c r="B142" s="377" t="s">
        <v>24</v>
      </c>
      <c r="C142" s="168">
        <v>473.31728163738291</v>
      </c>
      <c r="D142" s="169">
        <v>312500</v>
      </c>
      <c r="E142" s="170">
        <v>2</v>
      </c>
      <c r="F142" s="171">
        <v>1.8520883494883178</v>
      </c>
      <c r="G142" s="172">
        <v>1.7586429389377938</v>
      </c>
      <c r="H142" s="176">
        <v>7.3794639999999996</v>
      </c>
      <c r="I142" s="175">
        <f>H142*F142</f>
        <v>13.66741929986846</v>
      </c>
      <c r="J142" s="173">
        <f>(I142/D142)*1000000</f>
        <v>43.735741759579071</v>
      </c>
      <c r="K142" s="176">
        <v>5.4377269999999998</v>
      </c>
      <c r="L142" s="175">
        <f>K142*(G142/F142)</f>
        <v>5.1633714963238111</v>
      </c>
      <c r="M142" s="175">
        <f>K142*G142</f>
        <v>9.5630201924213925</v>
      </c>
      <c r="N142" s="173">
        <f>(M142/D142)*1000000</f>
        <v>30.601664615748458</v>
      </c>
      <c r="O142" s="174">
        <f>H142-L142</f>
        <v>2.2160925036761885</v>
      </c>
      <c r="P142" s="171">
        <f>I142-M142</f>
        <v>4.1043991074470672</v>
      </c>
      <c r="Q142" s="171">
        <f>J142-N142</f>
        <v>13.134077143830613</v>
      </c>
      <c r="R142" s="223">
        <f>Q142/(48*3600)*1000000</f>
        <v>76.007390878649375</v>
      </c>
      <c r="S142" s="174">
        <v>1.0720449999999999</v>
      </c>
      <c r="T142" s="171">
        <f>S142*(G142/F142)</f>
        <v>1.0179559576595993</v>
      </c>
      <c r="U142" s="171">
        <f>S142*G142</f>
        <v>1.885344369473567</v>
      </c>
      <c r="V142" s="171">
        <f>(U142/D142)*1000000</f>
        <v>6.0331019823154142</v>
      </c>
      <c r="W142" s="224">
        <f>V142/(48*3600)*1000000</f>
        <v>34.913784619880872</v>
      </c>
      <c r="X142" s="174">
        <v>1.5848409999999999</v>
      </c>
      <c r="Y142" s="175">
        <f>X142*(G142/F142)</f>
        <v>1.5048793081383682</v>
      </c>
      <c r="Z142" s="171">
        <f>X142*G142</f>
        <v>2.7871694339891118</v>
      </c>
      <c r="AA142" s="171">
        <f>(Z142/D142)*1000000</f>
        <v>8.9189421887651577</v>
      </c>
      <c r="AB142" s="224">
        <f>AA142/(48*3600)*1000000</f>
        <v>51.614248777576144</v>
      </c>
      <c r="AC142" s="174">
        <v>1.3048580000000001</v>
      </c>
      <c r="AD142" s="175">
        <f>AC142*(G142/F142)</f>
        <v>1.2390225923350136</v>
      </c>
      <c r="AE142" s="171">
        <f>AC142*G142</f>
        <v>2.294779308016492</v>
      </c>
      <c r="AF142" s="171">
        <f>(AE142/D142)*1000000</f>
        <v>7.3432937856527749</v>
      </c>
      <c r="AG142" s="224">
        <f>AF142/(48*3600)*1000000</f>
        <v>42.49591311141652</v>
      </c>
      <c r="AH142" s="191"/>
      <c r="AI142" s="3"/>
      <c r="AJ142" s="3"/>
      <c r="AK142" s="3"/>
      <c r="AL142" s="3"/>
      <c r="AM142" s="3"/>
      <c r="AN142" s="3"/>
      <c r="AO142" s="3"/>
    </row>
    <row r="143" spans="1:41" s="25" customFormat="1" ht="18" hidden="1" outlineLevel="2" x14ac:dyDescent="0.25">
      <c r="A143" s="3">
        <v>3</v>
      </c>
      <c r="B143" s="378"/>
      <c r="C143" s="168">
        <v>375.02681065352715</v>
      </c>
      <c r="D143" s="169">
        <v>566666.66666666663</v>
      </c>
      <c r="E143" s="170">
        <v>2</v>
      </c>
      <c r="F143" s="171">
        <v>1.7874848072963347</v>
      </c>
      <c r="G143" s="172">
        <v>1.6940393967458107</v>
      </c>
      <c r="H143" s="176">
        <v>6.6414260000000001</v>
      </c>
      <c r="I143" s="175">
        <f>H143*F143</f>
        <v>11.871448073782867</v>
      </c>
      <c r="J143" s="173">
        <f t="shared" ref="J143:J145" si="168">(I143/D143)*1000000</f>
        <v>20.949614247852118</v>
      </c>
      <c r="K143" s="176">
        <v>3.3738250000000001</v>
      </c>
      <c r="L143" s="175">
        <f>K143*(G143/F143)</f>
        <v>3.1974495360163471</v>
      </c>
      <c r="M143" s="175">
        <f>K143*G143</f>
        <v>5.7153924677259349</v>
      </c>
      <c r="N143" s="173">
        <f t="shared" ref="N143:N145" si="169">(M143/D143)*1000000</f>
        <v>10.085986707751649</v>
      </c>
      <c r="O143" s="174">
        <f t="shared" ref="O143:Q145" si="170">H143-L143</f>
        <v>3.443976463983653</v>
      </c>
      <c r="P143" s="171">
        <f t="shared" si="170"/>
        <v>6.156055606056932</v>
      </c>
      <c r="Q143" s="171">
        <f t="shared" si="170"/>
        <v>10.863627540100468</v>
      </c>
      <c r="R143" s="223">
        <f t="shared" ref="R143:R145" si="171">Q143/(48*3600)*1000000</f>
        <v>62.868214931136968</v>
      </c>
      <c r="S143" s="176">
        <v>1.682121</v>
      </c>
      <c r="T143" s="171">
        <f>S143*(G143/F143)</f>
        <v>1.5941837561146037</v>
      </c>
      <c r="U143" s="171">
        <f>S143*G143</f>
        <v>2.84957924409346</v>
      </c>
      <c r="V143" s="171">
        <f t="shared" ref="V143:V145" si="172">(U143/D143)*1000000</f>
        <v>5.0286692542825762</v>
      </c>
      <c r="W143" s="224">
        <f>V143/(48*3600)*1000000</f>
        <v>29.101095221542685</v>
      </c>
      <c r="X143" s="174">
        <v>2.5682360000000002</v>
      </c>
      <c r="Y143" s="175">
        <f>X143*(G143/F143)</f>
        <v>2.4339747931740616</v>
      </c>
      <c r="Z143" s="171">
        <f>X143*G143</f>
        <v>4.3506929641408743</v>
      </c>
      <c r="AA143" s="171">
        <f t="shared" ref="AA143:AA145" si="173">(Z143/D143)*1000000</f>
        <v>7.6776934661309557</v>
      </c>
      <c r="AB143" s="224">
        <f t="shared" ref="AB143:AB145" si="174">AA143/(48*3600)*1000000</f>
        <v>44.431096447517106</v>
      </c>
      <c r="AC143" s="174">
        <v>2.0994799999999998</v>
      </c>
      <c r="AD143" s="175">
        <f>AC143*(G143/F143)</f>
        <v>1.9897242304730089</v>
      </c>
      <c r="AE143" s="171">
        <f>AC143*G143</f>
        <v>3.5566018326798945</v>
      </c>
      <c r="AF143" s="171">
        <f t="shared" ref="AF143:AF145" si="175">(AE143/D143)*1000000</f>
        <v>6.2763561753174617</v>
      </c>
      <c r="AG143" s="224">
        <f t="shared" ref="AG143:AG145" si="176">AF143/(48*3600)*1000000</f>
        <v>36.321505644198275</v>
      </c>
      <c r="AH143" s="191"/>
      <c r="AI143" s="3"/>
      <c r="AJ143" s="3"/>
      <c r="AK143" s="3"/>
      <c r="AL143" s="3"/>
      <c r="AM143" s="3"/>
      <c r="AN143" s="3"/>
      <c r="AO143" s="3"/>
    </row>
    <row r="144" spans="1:41" s="25" customFormat="1" ht="18" hidden="1" outlineLevel="2" x14ac:dyDescent="0.25">
      <c r="A144" s="3">
        <v>4</v>
      </c>
      <c r="B144" s="378"/>
      <c r="C144" s="168">
        <v>651.68435123406653</v>
      </c>
      <c r="D144" s="169">
        <v>490000</v>
      </c>
      <c r="E144" s="170">
        <v>2</v>
      </c>
      <c r="F144" s="171">
        <v>1.6806746678953073</v>
      </c>
      <c r="G144" s="172">
        <v>1.5872292573447833</v>
      </c>
      <c r="H144" s="176">
        <v>6.7975649999999996</v>
      </c>
      <c r="I144" s="175">
        <f>H144*F144</f>
        <v>11.424495298871763</v>
      </c>
      <c r="J144" s="173">
        <f t="shared" si="168"/>
        <v>23.315296528309723</v>
      </c>
      <c r="K144" s="176">
        <v>3.2005840000000001</v>
      </c>
      <c r="L144" s="175">
        <f>K144*(G144/F144)</f>
        <v>3.0226317219092182</v>
      </c>
      <c r="M144" s="175">
        <f>K144*G144</f>
        <v>5.0800605653895961</v>
      </c>
      <c r="N144" s="173">
        <f t="shared" si="169"/>
        <v>10.36747054161142</v>
      </c>
      <c r="O144" s="174">
        <f t="shared" si="170"/>
        <v>3.7749332780907814</v>
      </c>
      <c r="P144" s="171">
        <f t="shared" si="170"/>
        <v>6.3444347334821671</v>
      </c>
      <c r="Q144" s="171">
        <f t="shared" si="170"/>
        <v>12.947825986698303</v>
      </c>
      <c r="R144" s="223">
        <f t="shared" si="171"/>
        <v>74.929548534133701</v>
      </c>
      <c r="S144" s="176">
        <v>1.570711</v>
      </c>
      <c r="T144" s="171">
        <f>S144*(G144/F144)</f>
        <v>1.4833795627772151</v>
      </c>
      <c r="U144" s="171">
        <f>S144*G144</f>
        <v>2.4930784540332818</v>
      </c>
      <c r="V144" s="171">
        <f t="shared" si="172"/>
        <v>5.0879152123128204</v>
      </c>
      <c r="W144" s="224">
        <f t="shared" ref="W144:W145" si="177">V144/(48*3600)*1000000</f>
        <v>29.443953774958452</v>
      </c>
      <c r="X144" s="174">
        <v>2.8412220000000001</v>
      </c>
      <c r="Y144" s="175">
        <f>X144*(G144/F144)</f>
        <v>2.6832502275167136</v>
      </c>
      <c r="Z144" s="171">
        <f>X144*G144</f>
        <v>4.5096706850116597</v>
      </c>
      <c r="AA144" s="171">
        <f t="shared" si="173"/>
        <v>9.2034095612482858</v>
      </c>
      <c r="AB144" s="224">
        <f t="shared" si="174"/>
        <v>53.260471997964622</v>
      </c>
      <c r="AC144" s="174">
        <v>2.3439760000000001</v>
      </c>
      <c r="AD144" s="175">
        <f>AC144*(G144/F144)</f>
        <v>2.213651075239357</v>
      </c>
      <c r="AE144" s="171">
        <f>AC144*G144</f>
        <v>3.7204272857139959</v>
      </c>
      <c r="AF144" s="171">
        <f t="shared" si="175"/>
        <v>7.5927087463550933</v>
      </c>
      <c r="AG144" s="224">
        <f t="shared" si="176"/>
        <v>43.939286726591973</v>
      </c>
      <c r="AH144" s="191"/>
      <c r="AI144" s="3"/>
      <c r="AJ144" s="3"/>
      <c r="AK144" s="3"/>
      <c r="AL144" s="3"/>
      <c r="AM144" s="3"/>
      <c r="AN144" s="3"/>
      <c r="AO144" s="3"/>
    </row>
    <row r="145" spans="1:41" s="25" customFormat="1" ht="18" hidden="1" outlineLevel="2" x14ac:dyDescent="0.25">
      <c r="A145" s="3">
        <v>7</v>
      </c>
      <c r="B145" s="379"/>
      <c r="C145" s="168">
        <v>318.38582265088894</v>
      </c>
      <c r="D145" s="169">
        <v>575000</v>
      </c>
      <c r="E145" s="170">
        <v>2</v>
      </c>
      <c r="F145" s="171">
        <v>1.8169281519757388</v>
      </c>
      <c r="G145" s="172">
        <v>1.7234827414252147</v>
      </c>
      <c r="H145" s="176">
        <v>6.6477320000000004</v>
      </c>
      <c r="I145" s="175">
        <f>H145*F145</f>
        <v>12.078451417589983</v>
      </c>
      <c r="J145" s="173">
        <f t="shared" si="168"/>
        <v>21.006002465373886</v>
      </c>
      <c r="K145" s="176">
        <v>3.8617439999999998</v>
      </c>
      <c r="L145" s="175">
        <f>K145*(G145/F145)</f>
        <v>3.6631328148914313</v>
      </c>
      <c r="M145" s="175">
        <f>K145*G145</f>
        <v>6.6556491358023742</v>
      </c>
      <c r="N145" s="173">
        <f t="shared" si="169"/>
        <v>11.575041975308476</v>
      </c>
      <c r="O145" s="174">
        <f>H145-L145</f>
        <v>2.9845991851085691</v>
      </c>
      <c r="P145" s="171">
        <f t="shared" si="170"/>
        <v>5.4228022817876091</v>
      </c>
      <c r="Q145" s="171">
        <f t="shared" si="170"/>
        <v>9.4309604900654094</v>
      </c>
      <c r="R145" s="223">
        <f t="shared" si="171"/>
        <v>54.577317650841493</v>
      </c>
      <c r="S145" s="174">
        <v>1.3936670000000002</v>
      </c>
      <c r="T145" s="171">
        <f>S145*(G145/F145)</f>
        <v>1.3219900958559907</v>
      </c>
      <c r="U145" s="171">
        <f>S145*G145</f>
        <v>2.4019610217938552</v>
      </c>
      <c r="V145" s="171">
        <f t="shared" si="172"/>
        <v>4.1773235161632263</v>
      </c>
      <c r="W145" s="224">
        <f t="shared" si="177"/>
        <v>24.174325903722373</v>
      </c>
      <c r="X145" s="174">
        <v>2.1783999999999999</v>
      </c>
      <c r="Y145" s="175">
        <f>X145*(G145/F145)</f>
        <v>2.0663639340048157</v>
      </c>
      <c r="Z145" s="171">
        <f>X145*G145</f>
        <v>3.7544348039206876</v>
      </c>
      <c r="AA145" s="171">
        <f t="shared" si="173"/>
        <v>6.5294518329055435</v>
      </c>
      <c r="AB145" s="224">
        <f t="shared" si="174"/>
        <v>37.786179588573752</v>
      </c>
      <c r="AC145" s="174">
        <v>1.5950770000000001</v>
      </c>
      <c r="AD145" s="175">
        <f>AC145*(G145/F145)</f>
        <v>1.5130414913517261</v>
      </c>
      <c r="AE145" s="171">
        <f>AC145*G145</f>
        <v>2.7490876807443074</v>
      </c>
      <c r="AF145" s="171">
        <f t="shared" si="175"/>
        <v>4.7810220534683605</v>
      </c>
      <c r="AG145" s="224">
        <f t="shared" si="176"/>
        <v>27.667951698312269</v>
      </c>
      <c r="AH145" s="191"/>
      <c r="AI145" s="3"/>
      <c r="AJ145" s="3"/>
      <c r="AK145" s="3"/>
      <c r="AL145" s="3"/>
      <c r="AM145" s="3"/>
      <c r="AN145" s="3"/>
      <c r="AO145" s="3"/>
    </row>
    <row r="146" spans="1:41" s="25" customFormat="1" ht="18" outlineLevel="1" collapsed="1" x14ac:dyDescent="0.25">
      <c r="A146" s="380" t="s">
        <v>24</v>
      </c>
      <c r="B146" s="177" t="s">
        <v>19</v>
      </c>
      <c r="C146" s="178">
        <v>454.60356654396639</v>
      </c>
      <c r="D146" s="179">
        <v>486041.66666666663</v>
      </c>
      <c r="E146" s="180">
        <v>2</v>
      </c>
      <c r="F146" s="181">
        <v>1.7842939941639246</v>
      </c>
      <c r="G146" s="182">
        <v>1.6908485836134006</v>
      </c>
      <c r="H146" s="187">
        <f t="shared" ref="H146:AG146" si="178">AVERAGE(H142:H145)</f>
        <v>6.8665467500000004</v>
      </c>
      <c r="I146" s="181">
        <f t="shared" si="178"/>
        <v>12.260453522528268</v>
      </c>
      <c r="J146" s="183">
        <f t="shared" si="178"/>
        <v>27.251663750278695</v>
      </c>
      <c r="K146" s="187">
        <f t="shared" si="178"/>
        <v>3.9684699999999995</v>
      </c>
      <c r="L146" s="181">
        <f t="shared" si="178"/>
        <v>3.7616463922852019</v>
      </c>
      <c r="M146" s="181">
        <f t="shared" si="178"/>
        <v>6.7535305903348251</v>
      </c>
      <c r="N146" s="183">
        <f t="shared" si="178"/>
        <v>15.657540960104999</v>
      </c>
      <c r="O146" s="187">
        <f t="shared" si="178"/>
        <v>3.104900357714798</v>
      </c>
      <c r="P146" s="181">
        <f t="shared" si="178"/>
        <v>5.5069229321934436</v>
      </c>
      <c r="Q146" s="181">
        <f t="shared" si="178"/>
        <v>11.594122790173699</v>
      </c>
      <c r="R146" s="183">
        <f t="shared" si="178"/>
        <v>67.095617998690386</v>
      </c>
      <c r="S146" s="187">
        <f t="shared" si="178"/>
        <v>1.4296359999999999</v>
      </c>
      <c r="T146" s="181">
        <f t="shared" si="178"/>
        <v>1.3543773431018522</v>
      </c>
      <c r="U146" s="181">
        <f t="shared" si="178"/>
        <v>2.4074907723485408</v>
      </c>
      <c r="V146" s="181">
        <f t="shared" si="178"/>
        <v>5.0817524912685101</v>
      </c>
      <c r="W146" s="184">
        <f t="shared" si="178"/>
        <v>29.408289880026096</v>
      </c>
      <c r="X146" s="187">
        <f t="shared" si="178"/>
        <v>2.2931747499999999</v>
      </c>
      <c r="Y146" s="181">
        <f t="shared" si="178"/>
        <v>2.1721170657084898</v>
      </c>
      <c r="Z146" s="181">
        <f t="shared" si="178"/>
        <v>3.8504919717655834</v>
      </c>
      <c r="AA146" s="181">
        <f t="shared" si="178"/>
        <v>8.0823742622624852</v>
      </c>
      <c r="AB146" s="184">
        <f t="shared" si="178"/>
        <v>46.772999202907911</v>
      </c>
      <c r="AC146" s="187">
        <f t="shared" si="178"/>
        <v>1.8358477500000001</v>
      </c>
      <c r="AD146" s="181">
        <f t="shared" si="178"/>
        <v>1.7388598473497765</v>
      </c>
      <c r="AE146" s="181">
        <f t="shared" si="178"/>
        <v>3.080224026788672</v>
      </c>
      <c r="AF146" s="181">
        <f t="shared" si="178"/>
        <v>6.4983451901984228</v>
      </c>
      <c r="AG146" s="184">
        <f t="shared" si="178"/>
        <v>37.606164295129759</v>
      </c>
      <c r="AH146" s="191"/>
      <c r="AI146" s="3"/>
      <c r="AJ146" s="3"/>
      <c r="AK146" s="3"/>
      <c r="AL146" s="3"/>
      <c r="AM146" s="3"/>
      <c r="AN146" s="3"/>
      <c r="AO146" s="3"/>
    </row>
    <row r="147" spans="1:41" s="25" customFormat="1" ht="18" outlineLevel="1" x14ac:dyDescent="0.25">
      <c r="A147" s="380"/>
      <c r="B147" s="177" t="s">
        <v>20</v>
      </c>
      <c r="C147" s="178">
        <v>73.074603805534281</v>
      </c>
      <c r="D147" s="179">
        <v>60927.794811198954</v>
      </c>
      <c r="E147" s="180">
        <v>0</v>
      </c>
      <c r="F147" s="181">
        <v>3.6977706047860201E-2</v>
      </c>
      <c r="G147" s="182">
        <v>3.6977706047860201E-2</v>
      </c>
      <c r="H147" s="187">
        <f t="shared" ref="H147:AG147" si="179">STDEV(H142:H145)/SQRT(H148)</f>
        <v>0.17473833630096494</v>
      </c>
      <c r="I147" s="181">
        <f t="shared" si="179"/>
        <v>0.48843532970607667</v>
      </c>
      <c r="J147" s="183">
        <f t="shared" si="179"/>
        <v>5.522257445553759</v>
      </c>
      <c r="K147" s="187">
        <f t="shared" si="179"/>
        <v>0.50935892356192969</v>
      </c>
      <c r="L147" s="181">
        <f t="shared" si="179"/>
        <v>0.48639823943259625</v>
      </c>
      <c r="M147" s="181">
        <f t="shared" si="179"/>
        <v>0.9908348874130497</v>
      </c>
      <c r="N147" s="183">
        <f t="shared" si="179"/>
        <v>4.9918324258696556</v>
      </c>
      <c r="O147" s="187">
        <f t="shared" si="179"/>
        <v>0.33768433160783551</v>
      </c>
      <c r="P147" s="181">
        <f t="shared" si="179"/>
        <v>0.50801481346355848</v>
      </c>
      <c r="Q147" s="181">
        <f t="shared" si="179"/>
        <v>0.88585486972646676</v>
      </c>
      <c r="R147" s="183">
        <f t="shared" si="179"/>
        <v>5.1264749405466494</v>
      </c>
      <c r="S147" s="187">
        <f t="shared" si="179"/>
        <v>0.13317154447428636</v>
      </c>
      <c r="T147" s="181">
        <f t="shared" si="179"/>
        <v>0.12529198257479179</v>
      </c>
      <c r="U147" s="181">
        <f t="shared" si="179"/>
        <v>0.19904666795385834</v>
      </c>
      <c r="V147" s="181">
        <f t="shared" si="179"/>
        <v>0.37924414237453175</v>
      </c>
      <c r="W147" s="184">
        <f t="shared" si="179"/>
        <v>2.1946998980007848</v>
      </c>
      <c r="X147" s="187">
        <f t="shared" si="179"/>
        <v>0.27247697519098596</v>
      </c>
      <c r="Y147" s="181">
        <f t="shared" si="179"/>
        <v>0.25596492737056792</v>
      </c>
      <c r="Z147" s="181">
        <f t="shared" si="179"/>
        <v>0.38993582886672484</v>
      </c>
      <c r="AA147" s="181">
        <f t="shared" si="179"/>
        <v>0.61453916715309664</v>
      </c>
      <c r="AB147" s="184">
        <f t="shared" si="179"/>
        <v>3.556360921024837</v>
      </c>
      <c r="AC147" s="187">
        <f t="shared" si="179"/>
        <v>0.23587018858345687</v>
      </c>
      <c r="AD147" s="181">
        <f t="shared" si="179"/>
        <v>0.22158347941709783</v>
      </c>
      <c r="AE147" s="181">
        <f t="shared" si="179"/>
        <v>0.33706709428577564</v>
      </c>
      <c r="AF147" s="181">
        <f t="shared" si="179"/>
        <v>0.63966446938221344</v>
      </c>
      <c r="AG147" s="184">
        <f t="shared" si="179"/>
        <v>3.7017619755915234</v>
      </c>
      <c r="AH147" s="191"/>
      <c r="AI147" s="3"/>
      <c r="AJ147" s="3"/>
      <c r="AK147" s="3"/>
      <c r="AL147" s="3"/>
      <c r="AM147" s="3"/>
      <c r="AN147" s="3"/>
      <c r="AO147" s="3"/>
    </row>
    <row r="148" spans="1:41" s="25" customFormat="1" ht="18" outlineLevel="1" x14ac:dyDescent="0.25">
      <c r="A148" s="380"/>
      <c r="B148" s="177" t="s">
        <v>21</v>
      </c>
      <c r="C148" s="185">
        <v>4</v>
      </c>
      <c r="D148" s="186">
        <v>4</v>
      </c>
      <c r="E148" s="18">
        <v>4</v>
      </c>
      <c r="F148" s="18">
        <v>4</v>
      </c>
      <c r="G148" s="18">
        <v>4</v>
      </c>
      <c r="H148" s="203">
        <f t="shared" ref="H148:AG148" si="180">COUNT(H142:H145)</f>
        <v>4</v>
      </c>
      <c r="I148" s="193">
        <f t="shared" si="180"/>
        <v>4</v>
      </c>
      <c r="J148" s="211">
        <f t="shared" si="180"/>
        <v>4</v>
      </c>
      <c r="K148" s="203">
        <f t="shared" si="180"/>
        <v>4</v>
      </c>
      <c r="L148" s="193">
        <f t="shared" si="180"/>
        <v>4</v>
      </c>
      <c r="M148" s="193">
        <f t="shared" si="180"/>
        <v>4</v>
      </c>
      <c r="N148" s="211">
        <f t="shared" si="180"/>
        <v>4</v>
      </c>
      <c r="O148" s="203">
        <f t="shared" si="180"/>
        <v>4</v>
      </c>
      <c r="P148" s="193">
        <f t="shared" si="180"/>
        <v>4</v>
      </c>
      <c r="Q148" s="193">
        <f t="shared" si="180"/>
        <v>4</v>
      </c>
      <c r="R148" s="211">
        <f t="shared" si="180"/>
        <v>4</v>
      </c>
      <c r="S148" s="203">
        <f t="shared" si="180"/>
        <v>4</v>
      </c>
      <c r="T148" s="193">
        <f t="shared" si="180"/>
        <v>4</v>
      </c>
      <c r="U148" s="193">
        <f t="shared" si="180"/>
        <v>4</v>
      </c>
      <c r="V148" s="193">
        <f t="shared" si="180"/>
        <v>4</v>
      </c>
      <c r="W148" s="208">
        <f t="shared" si="180"/>
        <v>4</v>
      </c>
      <c r="X148" s="203">
        <f t="shared" si="180"/>
        <v>4</v>
      </c>
      <c r="Y148" s="193">
        <f t="shared" si="180"/>
        <v>4</v>
      </c>
      <c r="Z148" s="193">
        <f t="shared" si="180"/>
        <v>4</v>
      </c>
      <c r="AA148" s="193">
        <f t="shared" si="180"/>
        <v>4</v>
      </c>
      <c r="AB148" s="208">
        <f t="shared" si="180"/>
        <v>4</v>
      </c>
      <c r="AC148" s="203">
        <f t="shared" si="180"/>
        <v>4</v>
      </c>
      <c r="AD148" s="193">
        <f t="shared" si="180"/>
        <v>4</v>
      </c>
      <c r="AE148" s="193">
        <f t="shared" si="180"/>
        <v>4</v>
      </c>
      <c r="AF148" s="193">
        <f t="shared" si="180"/>
        <v>4</v>
      </c>
      <c r="AG148" s="208">
        <f t="shared" si="180"/>
        <v>4</v>
      </c>
      <c r="AH148" s="191"/>
      <c r="AI148" s="3"/>
      <c r="AJ148" s="3"/>
      <c r="AK148" s="3"/>
      <c r="AL148" s="3"/>
      <c r="AM148" s="3"/>
      <c r="AN148" s="3"/>
      <c r="AO148" s="3"/>
    </row>
    <row r="149" spans="1:41" s="25" customFormat="1" ht="18" outlineLevel="1" x14ac:dyDescent="0.25">
      <c r="A149" s="3"/>
      <c r="B149" s="177"/>
      <c r="C149" s="168"/>
      <c r="D149" s="169"/>
      <c r="E149" s="170"/>
      <c r="F149" s="171"/>
      <c r="G149" s="172"/>
      <c r="H149" s="176"/>
      <c r="I149" s="175"/>
      <c r="J149" s="173"/>
      <c r="K149" s="176"/>
      <c r="L149" s="175"/>
      <c r="M149" s="175"/>
      <c r="N149" s="188"/>
      <c r="O149" s="174"/>
      <c r="P149" s="171"/>
      <c r="Q149" s="171"/>
      <c r="R149" s="222"/>
      <c r="S149" s="174"/>
      <c r="T149" s="171"/>
      <c r="U149" s="171"/>
      <c r="V149" s="171"/>
      <c r="W149" s="216"/>
      <c r="X149" s="174"/>
      <c r="Y149" s="175"/>
      <c r="Z149" s="171"/>
      <c r="AA149" s="171"/>
      <c r="AB149" s="216"/>
      <c r="AC149" s="174"/>
      <c r="AD149" s="175"/>
      <c r="AE149" s="171"/>
      <c r="AF149" s="217"/>
      <c r="AG149" s="216"/>
      <c r="AH149" s="191"/>
      <c r="AI149" s="3"/>
      <c r="AJ149" s="3"/>
      <c r="AK149" s="3"/>
      <c r="AL149" s="3"/>
      <c r="AM149" s="3"/>
      <c r="AN149" s="3"/>
      <c r="AO149" s="3"/>
    </row>
    <row r="150" spans="1:41" s="25" customFormat="1" ht="18" hidden="1" outlineLevel="2" x14ac:dyDescent="0.25">
      <c r="A150" s="3">
        <v>1</v>
      </c>
      <c r="B150" s="377" t="s">
        <v>25</v>
      </c>
      <c r="C150" s="168">
        <v>473.31728163738291</v>
      </c>
      <c r="D150" s="169">
        <v>312500</v>
      </c>
      <c r="E150" s="170">
        <v>2</v>
      </c>
      <c r="F150" s="171">
        <v>1.8520883494883178</v>
      </c>
      <c r="G150" s="172">
        <v>1.7788246666725391</v>
      </c>
      <c r="H150" s="176">
        <v>16.195060000000002</v>
      </c>
      <c r="I150" s="175">
        <f>H150*F150</f>
        <v>29.994681945264279</v>
      </c>
      <c r="J150" s="173">
        <f>(I150/D150)*1000000</f>
        <v>95.982982224845685</v>
      </c>
      <c r="K150" s="176">
        <v>14.28959</v>
      </c>
      <c r="L150" s="175">
        <f>K150*(G150/F150)</f>
        <v>13.724331874156945</v>
      </c>
      <c r="M150" s="175">
        <f>K150*G150</f>
        <v>25.41867516863725</v>
      </c>
      <c r="N150" s="173">
        <f>(M150/D150)*1000000</f>
        <v>81.339760539639201</v>
      </c>
      <c r="O150" s="174">
        <f>H150-L150</f>
        <v>2.4707281258430562</v>
      </c>
      <c r="P150" s="171">
        <f>I150-M150</f>
        <v>4.5760067766270289</v>
      </c>
      <c r="Q150" s="171">
        <f>J150-N150</f>
        <v>14.643221685206484</v>
      </c>
      <c r="R150" s="223">
        <f>Q150/(24*3600)*1000000</f>
        <v>169.48173246766763</v>
      </c>
      <c r="S150" s="176">
        <v>0.84418409999999999</v>
      </c>
      <c r="T150" s="171">
        <f>S150*(G150/F150)</f>
        <v>0.81079042514771194</v>
      </c>
      <c r="U150" s="171">
        <f>S150*G150</f>
        <v>1.5016555002927574</v>
      </c>
      <c r="V150" s="171">
        <f>(U150/D150)*1000000</f>
        <v>4.8052976009368233</v>
      </c>
      <c r="W150" s="224">
        <f>V150/(24*3600)*1000000</f>
        <v>55.616870381213232</v>
      </c>
      <c r="X150" s="174">
        <v>0.387679</v>
      </c>
      <c r="Y150" s="175">
        <f>X150*(G150/F150)</f>
        <v>0.37234345118658341</v>
      </c>
      <c r="Z150" s="171">
        <f>X150*G150</f>
        <v>0.68961296795094329</v>
      </c>
      <c r="AA150" s="171">
        <f>(Z150/D150)*1000000</f>
        <v>2.2067614974430185</v>
      </c>
      <c r="AB150" s="224">
        <f>AA150/(24*3600)*1000000</f>
        <v>25.541221035220122</v>
      </c>
      <c r="AC150" s="174">
        <v>8.3472699999999997E-2</v>
      </c>
      <c r="AD150" s="175">
        <f>AC150*(G150/F150)</f>
        <v>8.0170742283854221E-2</v>
      </c>
      <c r="AE150" s="171">
        <f>AC150*G150</f>
        <v>0.14848329775375685</v>
      </c>
      <c r="AF150" s="171">
        <f>(AE150/D150)*1000000</f>
        <v>0.47514655281202189</v>
      </c>
      <c r="AG150" s="224">
        <f>AF150/(24*3600)*1000000</f>
        <v>5.4993813982872908</v>
      </c>
      <c r="AH150" s="191"/>
      <c r="AI150" s="191"/>
      <c r="AJ150" s="3"/>
      <c r="AK150" s="3"/>
      <c r="AL150" s="3"/>
      <c r="AM150" s="3"/>
      <c r="AN150" s="3"/>
      <c r="AO150" s="3"/>
    </row>
    <row r="151" spans="1:41" s="25" customFormat="1" ht="18" hidden="1" outlineLevel="2" x14ac:dyDescent="0.25">
      <c r="A151" s="3">
        <v>3</v>
      </c>
      <c r="B151" s="378"/>
      <c r="C151" s="168">
        <v>375.02681065352715</v>
      </c>
      <c r="D151" s="169">
        <v>566666.66666666663</v>
      </c>
      <c r="E151" s="170">
        <v>2</v>
      </c>
      <c r="F151" s="171">
        <v>1.7874848072963347</v>
      </c>
      <c r="G151" s="172">
        <v>1.7142211244805561</v>
      </c>
      <c r="H151" s="176">
        <v>14.883862000000001</v>
      </c>
      <c r="I151" s="175">
        <f>H151*F151</f>
        <v>26.604677198895242</v>
      </c>
      <c r="J151" s="173">
        <f t="shared" ref="J151:J153" si="181">(I151/D151)*1000000</f>
        <v>46.949430350991605</v>
      </c>
      <c r="K151" s="176">
        <v>13.150592</v>
      </c>
      <c r="L151" s="175">
        <f>K151*(G151/F151)</f>
        <v>12.61158836920271</v>
      </c>
      <c r="M151" s="175">
        <f>K151*G151</f>
        <v>22.543022605825005</v>
      </c>
      <c r="N151" s="173">
        <f t="shared" ref="N151:N153" si="182">(M151/D151)*1000000</f>
        <v>39.781804598514718</v>
      </c>
      <c r="O151" s="174">
        <f t="shared" ref="O151:Q153" si="183">H151-L151</f>
        <v>2.2722736307972902</v>
      </c>
      <c r="P151" s="171">
        <f t="shared" si="183"/>
        <v>4.0616545930702372</v>
      </c>
      <c r="Q151" s="171">
        <f t="shared" si="183"/>
        <v>7.1676257524768872</v>
      </c>
      <c r="R151" s="223">
        <f t="shared" ref="R151:R153" si="184">Q151/(24*3600)*1000000</f>
        <v>82.958631394408414</v>
      </c>
      <c r="S151" s="174">
        <v>1.101116</v>
      </c>
      <c r="T151" s="171">
        <f>S151*(G151/F151)</f>
        <v>1.0559845320076093</v>
      </c>
      <c r="U151" s="171">
        <f>S151*G151</f>
        <v>1.887556307703532</v>
      </c>
      <c r="V151" s="171">
        <f t="shared" ref="V151:V153" si="185">(U151/D151)*1000000</f>
        <v>3.3309817194768212</v>
      </c>
      <c r="W151" s="224">
        <f>V151/(24*3600)*1000000</f>
        <v>38.553029160611359</v>
      </c>
      <c r="X151" s="174">
        <v>0.72426710000000005</v>
      </c>
      <c r="Y151" s="175">
        <f>X151*(G151/F151)</f>
        <v>0.69458154694147434</v>
      </c>
      <c r="Z151" s="171">
        <f>X151*G151</f>
        <v>1.2415539625862715</v>
      </c>
      <c r="AA151" s="171">
        <f t="shared" ref="AA151:AA153" si="186">(Z151/D151)*1000000</f>
        <v>2.1909775810345966</v>
      </c>
      <c r="AB151" s="224">
        <f t="shared" ref="AB151:AB153" si="187">AA151/(24*3600)*1000000</f>
        <v>25.358536817530055</v>
      </c>
      <c r="AC151" s="174">
        <v>7.9206750000000006E-2</v>
      </c>
      <c r="AD151" s="175">
        <f>AC151*(G151/F151)</f>
        <v>7.5960301031493246E-2</v>
      </c>
      <c r="AE151" s="171">
        <f>AC151*G151</f>
        <v>0.1357778840514503</v>
      </c>
      <c r="AF151" s="171">
        <f t="shared" ref="AF151:AF153" si="188">(AE151/D151)*1000000</f>
        <v>0.23960803067902997</v>
      </c>
      <c r="AG151" s="224">
        <f t="shared" ref="AG151:AG153" si="189">AF151/(24*3600)*1000000</f>
        <v>2.7732410958221063</v>
      </c>
      <c r="AH151" s="191"/>
      <c r="AI151" s="191"/>
      <c r="AJ151" s="3"/>
      <c r="AK151" s="3"/>
      <c r="AL151" s="3"/>
      <c r="AM151" s="3"/>
      <c r="AN151" s="3"/>
      <c r="AO151" s="3"/>
    </row>
    <row r="152" spans="1:41" s="25" customFormat="1" ht="18" hidden="1" outlineLevel="2" x14ac:dyDescent="0.25">
      <c r="A152" s="3">
        <v>4</v>
      </c>
      <c r="B152" s="378"/>
      <c r="C152" s="168">
        <v>651.68435123406653</v>
      </c>
      <c r="D152" s="169">
        <v>490000</v>
      </c>
      <c r="E152" s="170">
        <v>2</v>
      </c>
      <c r="F152" s="171">
        <v>1.6806746678953073</v>
      </c>
      <c r="G152" s="172">
        <v>1.6074109850795286</v>
      </c>
      <c r="H152" s="176">
        <v>14.106852</v>
      </c>
      <c r="I152" s="175">
        <f>H152*F152</f>
        <v>23.70902880014825</v>
      </c>
      <c r="J152" s="173">
        <f t="shared" si="181"/>
        <v>48.38577306152704</v>
      </c>
      <c r="K152" s="176">
        <v>14.18793</v>
      </c>
      <c r="L152" s="175">
        <f>K152*(G152/F152)</f>
        <v>13.569452180831</v>
      </c>
      <c r="M152" s="175">
        <f>K152*G152</f>
        <v>22.805834537539397</v>
      </c>
      <c r="N152" s="173">
        <f t="shared" si="182"/>
        <v>46.542519464366116</v>
      </c>
      <c r="O152" s="174">
        <f t="shared" si="183"/>
        <v>0.53739981916899993</v>
      </c>
      <c r="P152" s="171">
        <f t="shared" si="183"/>
        <v>0.90319426260885294</v>
      </c>
      <c r="Q152" s="171">
        <f t="shared" si="183"/>
        <v>1.8432535971609241</v>
      </c>
      <c r="R152" s="223">
        <f t="shared" si="184"/>
        <v>21.333953670844032</v>
      </c>
      <c r="S152" s="174">
        <v>0.85863699999999998</v>
      </c>
      <c r="T152" s="171">
        <f>S152*(G152/F152)</f>
        <v>0.82120744267783874</v>
      </c>
      <c r="U152" s="171">
        <f>S152*G152</f>
        <v>1.3801825459957311</v>
      </c>
      <c r="V152" s="171">
        <f t="shared" si="185"/>
        <v>2.8166990734606756</v>
      </c>
      <c r="W152" s="224">
        <f t="shared" ref="W152:W153" si="190">V152/(24*3600)*1000000</f>
        <v>32.600683720609666</v>
      </c>
      <c r="X152" s="174">
        <v>0.47806880000000002</v>
      </c>
      <c r="Y152" s="175">
        <f>X152*(G152/F152)</f>
        <v>0.45722890659506071</v>
      </c>
      <c r="Z152" s="171">
        <f>X152*G152</f>
        <v>0.76845304074378817</v>
      </c>
      <c r="AA152" s="171">
        <f t="shared" si="186"/>
        <v>1.5682715117220165</v>
      </c>
      <c r="AB152" s="224">
        <f t="shared" si="187"/>
        <v>18.151290644930747</v>
      </c>
      <c r="AC152" s="174">
        <v>8.5016549999999996E-2</v>
      </c>
      <c r="AD152" s="175">
        <f>AC152*(G152/F152)</f>
        <v>8.131052308576571E-2</v>
      </c>
      <c r="AE152" s="171">
        <f>AC152*G152</f>
        <v>0.13665653638356298</v>
      </c>
      <c r="AF152" s="171">
        <f t="shared" si="188"/>
        <v>0.27889089057869998</v>
      </c>
      <c r="AG152" s="224">
        <f t="shared" si="189"/>
        <v>3.2279038261423612</v>
      </c>
      <c r="AH152" s="191"/>
      <c r="AI152" s="191"/>
      <c r="AJ152" s="3"/>
      <c r="AK152" s="3"/>
      <c r="AL152" s="3"/>
      <c r="AM152" s="3"/>
      <c r="AN152" s="3"/>
      <c r="AO152" s="3"/>
    </row>
    <row r="153" spans="1:41" s="25" customFormat="1" ht="18" hidden="1" outlineLevel="2" x14ac:dyDescent="0.25">
      <c r="A153" s="3">
        <v>7</v>
      </c>
      <c r="B153" s="379"/>
      <c r="C153" s="168">
        <v>318.38582265088894</v>
      </c>
      <c r="D153" s="169">
        <v>575000</v>
      </c>
      <c r="E153" s="170">
        <v>2</v>
      </c>
      <c r="F153" s="171">
        <v>1.8169281519757388</v>
      </c>
      <c r="G153" s="172">
        <v>1.7436644691599601</v>
      </c>
      <c r="H153" s="176">
        <v>14.077686</v>
      </c>
      <c r="I153" s="175">
        <f>H153*F153</f>
        <v>25.57814400807473</v>
      </c>
      <c r="J153" s="173">
        <f t="shared" si="181"/>
        <v>44.483728709695178</v>
      </c>
      <c r="K153" s="176">
        <v>12.751256</v>
      </c>
      <c r="L153" s="175">
        <f>K153*(G153/F153)</f>
        <v>12.237089287314673</v>
      </c>
      <c r="M153" s="175">
        <f>K153*G153</f>
        <v>22.233912024362755</v>
      </c>
      <c r="N153" s="173">
        <f t="shared" si="182"/>
        <v>38.667673085848271</v>
      </c>
      <c r="O153" s="174">
        <f>H153-L153</f>
        <v>1.8405967126853273</v>
      </c>
      <c r="P153" s="171">
        <f t="shared" si="183"/>
        <v>3.3442319837119747</v>
      </c>
      <c r="Q153" s="171">
        <f t="shared" si="183"/>
        <v>5.816055623846907</v>
      </c>
      <c r="R153" s="223">
        <f t="shared" si="184"/>
        <v>67.315458609339203</v>
      </c>
      <c r="S153" s="176">
        <v>0.78390810000000011</v>
      </c>
      <c r="T153" s="171">
        <f>S153*(G153/F153)</f>
        <v>0.75229870788800723</v>
      </c>
      <c r="U153" s="171">
        <f>S153*G153</f>
        <v>1.366872701056693</v>
      </c>
      <c r="V153" s="171">
        <f t="shared" si="185"/>
        <v>2.3771699148812053</v>
      </c>
      <c r="W153" s="224">
        <f t="shared" si="190"/>
        <v>27.513540681495432</v>
      </c>
      <c r="X153" s="174">
        <v>0.60814060000000003</v>
      </c>
      <c r="Y153" s="175">
        <f>X153*(G153/F153)</f>
        <v>0.58361865069928154</v>
      </c>
      <c r="Z153" s="171">
        <f>X153*G153</f>
        <v>1.0603931564736198</v>
      </c>
      <c r="AA153" s="171">
        <f t="shared" si="186"/>
        <v>1.8441620112584691</v>
      </c>
      <c r="AB153" s="224">
        <f t="shared" si="187"/>
        <v>21.344467722898948</v>
      </c>
      <c r="AC153" s="174">
        <v>8.4280149999999998E-2</v>
      </c>
      <c r="AD153" s="175">
        <f>AC153*(G153/F153)</f>
        <v>8.0881735940230015E-2</v>
      </c>
      <c r="AE153" s="171">
        <f>AC153*G153</f>
        <v>0.1469563030104718</v>
      </c>
      <c r="AF153" s="171">
        <f t="shared" si="188"/>
        <v>0.25557617914864661</v>
      </c>
      <c r="AG153" s="224">
        <f t="shared" si="189"/>
        <v>2.9580576290352614</v>
      </c>
      <c r="AH153" s="191"/>
      <c r="AI153" s="191"/>
      <c r="AJ153" s="3"/>
      <c r="AK153" s="3"/>
      <c r="AL153" s="3"/>
      <c r="AM153" s="3"/>
      <c r="AN153" s="3"/>
      <c r="AO153" s="3"/>
    </row>
    <row r="154" spans="1:41" s="25" customFormat="1" ht="18" outlineLevel="1" collapsed="1" x14ac:dyDescent="0.25">
      <c r="A154" s="380" t="s">
        <v>25</v>
      </c>
      <c r="B154" s="177" t="s">
        <v>19</v>
      </c>
      <c r="C154" s="178">
        <v>454.60356654396639</v>
      </c>
      <c r="D154" s="179">
        <v>486041.66666666663</v>
      </c>
      <c r="E154" s="180">
        <v>2</v>
      </c>
      <c r="F154" s="181">
        <v>1.7842939941639246</v>
      </c>
      <c r="G154" s="182">
        <v>1.711030311348146</v>
      </c>
      <c r="H154" s="187">
        <f t="shared" ref="H154:AG154" si="191">AVERAGE(H150:H153)</f>
        <v>14.815865000000001</v>
      </c>
      <c r="I154" s="181">
        <f t="shared" si="191"/>
        <v>26.471632988095624</v>
      </c>
      <c r="J154" s="183">
        <f t="shared" si="191"/>
        <v>58.950478586764881</v>
      </c>
      <c r="K154" s="187">
        <f t="shared" si="191"/>
        <v>13.594842</v>
      </c>
      <c r="L154" s="181">
        <f t="shared" si="191"/>
        <v>13.035615427876333</v>
      </c>
      <c r="M154" s="181">
        <f t="shared" si="191"/>
        <v>23.2503610840911</v>
      </c>
      <c r="N154" s="183">
        <f t="shared" si="191"/>
        <v>51.582939422092075</v>
      </c>
      <c r="O154" s="187">
        <f t="shared" si="191"/>
        <v>1.7802495721236684</v>
      </c>
      <c r="P154" s="181">
        <f t="shared" si="191"/>
        <v>3.2212719040045235</v>
      </c>
      <c r="Q154" s="181">
        <f t="shared" si="191"/>
        <v>7.3675391646728006</v>
      </c>
      <c r="R154" s="183">
        <f t="shared" si="191"/>
        <v>85.272444035564817</v>
      </c>
      <c r="S154" s="187">
        <f t="shared" si="191"/>
        <v>0.89696129999999996</v>
      </c>
      <c r="T154" s="181">
        <f t="shared" si="191"/>
        <v>0.8600702769302917</v>
      </c>
      <c r="U154" s="181">
        <f t="shared" si="191"/>
        <v>1.5340667637621785</v>
      </c>
      <c r="V154" s="181">
        <f t="shared" si="191"/>
        <v>3.3325370771888814</v>
      </c>
      <c r="W154" s="184">
        <f t="shared" si="191"/>
        <v>38.571030985982425</v>
      </c>
      <c r="X154" s="187">
        <f t="shared" si="191"/>
        <v>0.54953887499999998</v>
      </c>
      <c r="Y154" s="181">
        <f t="shared" si="191"/>
        <v>0.52694313885560007</v>
      </c>
      <c r="Z154" s="181">
        <f t="shared" si="191"/>
        <v>0.94000328193865568</v>
      </c>
      <c r="AA154" s="181">
        <f t="shared" si="191"/>
        <v>1.9525431503645252</v>
      </c>
      <c r="AB154" s="184">
        <f t="shared" si="191"/>
        <v>22.59887905514497</v>
      </c>
      <c r="AC154" s="187">
        <f t="shared" si="191"/>
        <v>8.2994037500000006E-2</v>
      </c>
      <c r="AD154" s="181">
        <f t="shared" si="191"/>
        <v>7.9580825585335802E-2</v>
      </c>
      <c r="AE154" s="181">
        <f t="shared" si="191"/>
        <v>0.14196850529981048</v>
      </c>
      <c r="AF154" s="181">
        <f t="shared" si="191"/>
        <v>0.3123054133045996</v>
      </c>
      <c r="AG154" s="184">
        <f t="shared" si="191"/>
        <v>3.6146459873217549</v>
      </c>
      <c r="AH154" s="191"/>
      <c r="AI154" s="191"/>
      <c r="AJ154" s="3"/>
      <c r="AK154" s="3"/>
      <c r="AL154" s="3"/>
      <c r="AM154" s="3"/>
      <c r="AN154" s="3"/>
      <c r="AO154" s="3"/>
    </row>
    <row r="155" spans="1:41" s="25" customFormat="1" ht="18" outlineLevel="1" x14ac:dyDescent="0.25">
      <c r="A155" s="380"/>
      <c r="B155" s="177" t="s">
        <v>20</v>
      </c>
      <c r="C155" s="178">
        <v>73.074603805534281</v>
      </c>
      <c r="D155" s="179">
        <v>60927.794811198954</v>
      </c>
      <c r="E155" s="180">
        <v>0</v>
      </c>
      <c r="F155" s="181">
        <v>3.6977706047860201E-2</v>
      </c>
      <c r="G155" s="182">
        <v>3.6977706047862206E-2</v>
      </c>
      <c r="H155" s="187">
        <f t="shared" ref="H155:AG155" si="192">STDEV(H150:H153)/SQRT(H156)</f>
        <v>0.49618629819890608</v>
      </c>
      <c r="I155" s="181">
        <f t="shared" si="192"/>
        <v>1.3184548776667073</v>
      </c>
      <c r="J155" s="183">
        <f t="shared" si="192"/>
        <v>12.370432959623621</v>
      </c>
      <c r="K155" s="187">
        <f t="shared" si="192"/>
        <v>0.38116308420674749</v>
      </c>
      <c r="L155" s="181">
        <f t="shared" si="192"/>
        <v>0.36248620270642512</v>
      </c>
      <c r="M155" s="181">
        <f t="shared" si="192"/>
        <v>0.73215926282519661</v>
      </c>
      <c r="N155" s="183">
        <f t="shared" si="192"/>
        <v>10.070357176851207</v>
      </c>
      <c r="O155" s="187">
        <f t="shared" si="192"/>
        <v>0.43466132345132885</v>
      </c>
      <c r="P155" s="181">
        <f t="shared" si="192"/>
        <v>0.81292439028900509</v>
      </c>
      <c r="Q155" s="181">
        <f t="shared" si="192"/>
        <v>2.6755116912603349</v>
      </c>
      <c r="R155" s="183">
        <f t="shared" si="192"/>
        <v>30.966570500698317</v>
      </c>
      <c r="S155" s="187">
        <f t="shared" si="192"/>
        <v>6.9949000691373081E-2</v>
      </c>
      <c r="T155" s="181">
        <f t="shared" si="192"/>
        <v>6.7042231786006823E-2</v>
      </c>
      <c r="U155" s="181">
        <f t="shared" si="192"/>
        <v>0.12166879727259129</v>
      </c>
      <c r="V155" s="181">
        <f t="shared" si="192"/>
        <v>0.52819198217078511</v>
      </c>
      <c r="W155" s="184">
        <f t="shared" si="192"/>
        <v>6.113333126976686</v>
      </c>
      <c r="X155" s="187">
        <f t="shared" si="192"/>
        <v>7.3751104816666871E-2</v>
      </c>
      <c r="Y155" s="181">
        <f t="shared" si="192"/>
        <v>7.0755380899819822E-2</v>
      </c>
      <c r="Z155" s="181">
        <f t="shared" si="192"/>
        <v>0.12830670594402138</v>
      </c>
      <c r="AA155" s="181">
        <f t="shared" si="192"/>
        <v>0.15299485538714694</v>
      </c>
      <c r="AB155" s="184">
        <f t="shared" si="192"/>
        <v>1.7707737892030837</v>
      </c>
      <c r="AC155" s="187">
        <f t="shared" si="192"/>
        <v>1.3011951740571348E-3</v>
      </c>
      <c r="AD155" s="181">
        <f t="shared" si="192"/>
        <v>1.2295128083456527E-3</v>
      </c>
      <c r="AE155" s="181">
        <f t="shared" si="192"/>
        <v>3.3399282917489781E-3</v>
      </c>
      <c r="AF155" s="181">
        <f t="shared" si="192"/>
        <v>5.4876286995997385E-2</v>
      </c>
      <c r="AG155" s="184">
        <f t="shared" si="192"/>
        <v>0.63514221060182108</v>
      </c>
      <c r="AH155" s="191"/>
      <c r="AI155" s="191"/>
      <c r="AJ155" s="3"/>
      <c r="AK155" s="3"/>
      <c r="AL155" s="3"/>
      <c r="AM155" s="3"/>
      <c r="AN155" s="3"/>
      <c r="AO155" s="3"/>
    </row>
    <row r="156" spans="1:41" s="25" customFormat="1" ht="18" outlineLevel="1" x14ac:dyDescent="0.25">
      <c r="A156" s="380"/>
      <c r="B156" s="177" t="s">
        <v>21</v>
      </c>
      <c r="C156" s="185">
        <v>4</v>
      </c>
      <c r="D156" s="186">
        <v>4</v>
      </c>
      <c r="E156" s="18">
        <v>4</v>
      </c>
      <c r="F156" s="18">
        <v>4</v>
      </c>
      <c r="G156" s="18">
        <v>4</v>
      </c>
      <c r="H156" s="203">
        <f t="shared" ref="H156:AG156" si="193">COUNT(H150:H153)</f>
        <v>4</v>
      </c>
      <c r="I156" s="193">
        <f t="shared" si="193"/>
        <v>4</v>
      </c>
      <c r="J156" s="211">
        <f t="shared" si="193"/>
        <v>4</v>
      </c>
      <c r="K156" s="203">
        <f t="shared" si="193"/>
        <v>4</v>
      </c>
      <c r="L156" s="193">
        <f t="shared" si="193"/>
        <v>4</v>
      </c>
      <c r="M156" s="193">
        <f t="shared" si="193"/>
        <v>4</v>
      </c>
      <c r="N156" s="211">
        <f t="shared" si="193"/>
        <v>4</v>
      </c>
      <c r="O156" s="203">
        <f t="shared" si="193"/>
        <v>4</v>
      </c>
      <c r="P156" s="193">
        <f t="shared" si="193"/>
        <v>4</v>
      </c>
      <c r="Q156" s="193">
        <f t="shared" si="193"/>
        <v>4</v>
      </c>
      <c r="R156" s="211">
        <f t="shared" si="193"/>
        <v>4</v>
      </c>
      <c r="S156" s="203">
        <f t="shared" si="193"/>
        <v>4</v>
      </c>
      <c r="T156" s="193">
        <f t="shared" si="193"/>
        <v>4</v>
      </c>
      <c r="U156" s="193">
        <f t="shared" si="193"/>
        <v>4</v>
      </c>
      <c r="V156" s="193">
        <f t="shared" si="193"/>
        <v>4</v>
      </c>
      <c r="W156" s="208">
        <f t="shared" si="193"/>
        <v>4</v>
      </c>
      <c r="X156" s="203">
        <f t="shared" si="193"/>
        <v>4</v>
      </c>
      <c r="Y156" s="193">
        <f t="shared" si="193"/>
        <v>4</v>
      </c>
      <c r="Z156" s="193">
        <f t="shared" si="193"/>
        <v>4</v>
      </c>
      <c r="AA156" s="193">
        <f t="shared" si="193"/>
        <v>4</v>
      </c>
      <c r="AB156" s="208">
        <f t="shared" si="193"/>
        <v>4</v>
      </c>
      <c r="AC156" s="203">
        <f t="shared" si="193"/>
        <v>4</v>
      </c>
      <c r="AD156" s="193">
        <f t="shared" si="193"/>
        <v>4</v>
      </c>
      <c r="AE156" s="193">
        <f t="shared" si="193"/>
        <v>4</v>
      </c>
      <c r="AF156" s="193">
        <f t="shared" si="193"/>
        <v>4</v>
      </c>
      <c r="AG156" s="208">
        <f t="shared" si="193"/>
        <v>4</v>
      </c>
      <c r="AH156" s="191"/>
      <c r="AI156" s="191"/>
      <c r="AJ156" s="3"/>
      <c r="AK156" s="3"/>
      <c r="AL156" s="3"/>
      <c r="AM156" s="3"/>
      <c r="AN156" s="3"/>
      <c r="AO156" s="3"/>
    </row>
    <row r="157" spans="1:41" s="25" customFormat="1" ht="18" outlineLevel="1" x14ac:dyDescent="0.25">
      <c r="A157" s="3"/>
      <c r="B157" s="177"/>
      <c r="C157" s="168"/>
      <c r="D157" s="169"/>
      <c r="E157" s="170"/>
      <c r="F157" s="171"/>
      <c r="G157" s="172"/>
      <c r="H157" s="176"/>
      <c r="I157" s="175"/>
      <c r="J157" s="173"/>
      <c r="K157" s="176"/>
      <c r="L157" s="175"/>
      <c r="M157" s="175"/>
      <c r="N157" s="188"/>
      <c r="O157" s="174"/>
      <c r="P157" s="171"/>
      <c r="Q157" s="171"/>
      <c r="R157" s="222"/>
      <c r="S157" s="174"/>
      <c r="T157" s="171"/>
      <c r="U157" s="171"/>
      <c r="V157" s="171"/>
      <c r="W157" s="216"/>
      <c r="X157" s="174"/>
      <c r="Y157" s="175"/>
      <c r="Z157" s="171"/>
      <c r="AA157" s="171"/>
      <c r="AB157" s="216"/>
      <c r="AC157" s="174"/>
      <c r="AD157" s="175"/>
      <c r="AE157" s="171"/>
      <c r="AF157" s="217"/>
      <c r="AG157" s="216"/>
      <c r="AH157" s="191"/>
      <c r="AI157" s="191"/>
      <c r="AJ157" s="3"/>
      <c r="AK157" s="3"/>
      <c r="AL157" s="3"/>
      <c r="AM157" s="3"/>
      <c r="AN157" s="3"/>
      <c r="AO157" s="3"/>
    </row>
    <row r="158" spans="1:41" s="25" customFormat="1" ht="18" hidden="1" outlineLevel="2" x14ac:dyDescent="0.25">
      <c r="A158" s="3">
        <v>1</v>
      </c>
      <c r="B158" s="377" t="s">
        <v>26</v>
      </c>
      <c r="C158" s="168">
        <v>473.31728163738291</v>
      </c>
      <c r="D158" s="169">
        <v>312500</v>
      </c>
      <c r="E158" s="170">
        <v>2</v>
      </c>
      <c r="F158" s="171">
        <v>1.8520883494883178</v>
      </c>
      <c r="G158" s="172">
        <v>1.7055609838567605</v>
      </c>
      <c r="H158" s="176">
        <v>14.076219999999999</v>
      </c>
      <c r="I158" s="175">
        <f>H158*F158</f>
        <v>26.070403066834448</v>
      </c>
      <c r="J158" s="173">
        <f>(I158/D158)*1000000</f>
        <v>83.425289813870236</v>
      </c>
      <c r="K158" s="176">
        <v>12.636502</v>
      </c>
      <c r="L158" s="175">
        <f>K158*(G158/F158)</f>
        <v>11.636769266208196</v>
      </c>
      <c r="M158" s="175">
        <f>K158*G158</f>
        <v>21.55232478362792</v>
      </c>
      <c r="N158" s="173">
        <f>(M158/D158)*1000000</f>
        <v>68.967439307609339</v>
      </c>
      <c r="O158" s="174">
        <f>H158-L158</f>
        <v>2.4394507337918032</v>
      </c>
      <c r="P158" s="171">
        <f>I158-M158</f>
        <v>4.5180782832065276</v>
      </c>
      <c r="Q158" s="171">
        <f>J158-N158</f>
        <v>14.457850506260897</v>
      </c>
      <c r="R158" s="223">
        <f>Q158/(48*3600)*1000000</f>
        <v>83.668116355676489</v>
      </c>
      <c r="S158" s="176">
        <v>1.4637290000000001</v>
      </c>
      <c r="T158" s="171">
        <f>S158*(G158/F158)</f>
        <v>1.347926557623119</v>
      </c>
      <c r="U158" s="171">
        <f>S158*G158</f>
        <v>2.4964790733396724</v>
      </c>
      <c r="V158" s="171">
        <f>(U158/D158)*1000000</f>
        <v>7.9887330346869518</v>
      </c>
      <c r="W158" s="224">
        <f>V158/(48*3600)*1000000</f>
        <v>46.231093950734675</v>
      </c>
      <c r="X158" s="174">
        <v>1.5020020000000001</v>
      </c>
      <c r="Y158" s="175">
        <f>X158*(G158/F158)</f>
        <v>1.3831716017125029</v>
      </c>
      <c r="Z158" s="171">
        <f>X158*G158</f>
        <v>2.5617560088748221</v>
      </c>
      <c r="AA158" s="171">
        <f>(Z158/D158)*1000000</f>
        <v>8.1976192283994305</v>
      </c>
      <c r="AB158" s="224">
        <f>AA158/(48*3600)*1000000</f>
        <v>47.439926090274483</v>
      </c>
      <c r="AC158" s="174">
        <v>0.97460089999999999</v>
      </c>
      <c r="AD158" s="175">
        <f>AC158*(G158/F158)</f>
        <v>0.8974956677044682</v>
      </c>
      <c r="AE158" s="171">
        <f>AC158*G158</f>
        <v>1.6622412698716842</v>
      </c>
      <c r="AF158" s="171">
        <f>(AE158/D158)*1000000</f>
        <v>5.3191720635893889</v>
      </c>
      <c r="AG158" s="224">
        <f>AF158/(48*3600)*1000000</f>
        <v>30.782245738364516</v>
      </c>
      <c r="AH158" s="191"/>
      <c r="AI158" s="3"/>
      <c r="AJ158" s="3"/>
      <c r="AK158" s="3"/>
      <c r="AL158" s="3"/>
      <c r="AM158" s="3"/>
      <c r="AN158" s="3"/>
      <c r="AO158" s="3"/>
    </row>
    <row r="159" spans="1:41" s="25" customFormat="1" ht="18" hidden="1" outlineLevel="2" x14ac:dyDescent="0.25">
      <c r="A159" s="3">
        <v>3</v>
      </c>
      <c r="B159" s="378"/>
      <c r="C159" s="168">
        <v>375.02681065352715</v>
      </c>
      <c r="D159" s="169">
        <v>566666.66666666663</v>
      </c>
      <c r="E159" s="170">
        <v>2</v>
      </c>
      <c r="F159" s="171">
        <v>1.7874848072963347</v>
      </c>
      <c r="G159" s="172">
        <v>1.6409574416647774</v>
      </c>
      <c r="H159" s="176">
        <v>15.612916</v>
      </c>
      <c r="I159" s="175">
        <f>H159*F159</f>
        <v>27.907850147593862</v>
      </c>
      <c r="J159" s="173">
        <f t="shared" ref="J159:J161" si="194">(I159/D159)*1000000</f>
        <v>49.249147319283288</v>
      </c>
      <c r="K159" s="176">
        <v>11.420952</v>
      </c>
      <c r="L159" s="175">
        <f>K159*(G159/F159)</f>
        <v>10.484730331019385</v>
      </c>
      <c r="M159" s="175">
        <f>K159*G159</f>
        <v>18.741296175296224</v>
      </c>
      <c r="N159" s="173">
        <f t="shared" ref="N159:N161" si="195">(M159/D159)*1000000</f>
        <v>33.072875603463928</v>
      </c>
      <c r="O159" s="174">
        <f t="shared" ref="O159:Q161" si="196">H159-L159</f>
        <v>5.1281856689806151</v>
      </c>
      <c r="P159" s="171">
        <f t="shared" si="196"/>
        <v>9.1665539722976384</v>
      </c>
      <c r="Q159" s="171">
        <f t="shared" si="196"/>
        <v>16.176271715819361</v>
      </c>
      <c r="R159" s="223">
        <f t="shared" ref="R159:R161" si="197">Q159/(48*3600)*1000000</f>
        <v>93.612683540621305</v>
      </c>
      <c r="S159" s="176">
        <v>1.7127790000000001</v>
      </c>
      <c r="T159" s="171">
        <f>S159*(G159/F159)</f>
        <v>1.572375571811619</v>
      </c>
      <c r="U159" s="171">
        <f>S159*G159</f>
        <v>2.8105974459771557</v>
      </c>
      <c r="V159" s="171">
        <f t="shared" ref="V159:V161" si="198">(U159/D159)*1000000</f>
        <v>4.9598778458420396</v>
      </c>
      <c r="W159" s="224">
        <f t="shared" ref="W159:W161" si="199">V159/(48*3600)*1000000</f>
        <v>28.70299679306736</v>
      </c>
      <c r="X159" s="174">
        <v>3.5177079999999998</v>
      </c>
      <c r="Y159" s="175">
        <f>X159*(G159/F159)</f>
        <v>3.2293472350877179</v>
      </c>
      <c r="Z159" s="171">
        <f>X159*G159</f>
        <v>5.7724091202037204</v>
      </c>
      <c r="AA159" s="171">
        <f t="shared" ref="AA159:AA161" si="200">(Z159/D159)*1000000</f>
        <v>10.186604329771273</v>
      </c>
      <c r="AB159" s="224">
        <f t="shared" ref="AB159:AB161" si="201">AA159/(48*3600)*1000000</f>
        <v>58.950256538028199</v>
      </c>
      <c r="AC159" s="174">
        <v>2.3377349999999999</v>
      </c>
      <c r="AD159" s="175">
        <f>AC159*(G159/F159)</f>
        <v>2.1461013985861777</v>
      </c>
      <c r="AE159" s="171">
        <f>AC159*G159</f>
        <v>3.8361236448902081</v>
      </c>
      <c r="AF159" s="171">
        <f t="shared" ref="AF159:AF161" si="202">(AE159/D159)*1000000</f>
        <v>6.7696299615709563</v>
      </c>
      <c r="AG159" s="224">
        <f t="shared" ref="AG159:AG161" si="203">AF159/(48*3600)*1000000</f>
        <v>39.176099314646734</v>
      </c>
      <c r="AH159" s="191"/>
      <c r="AI159" s="3"/>
      <c r="AJ159" s="3"/>
      <c r="AK159" s="3"/>
      <c r="AL159" s="3"/>
      <c r="AM159" s="3"/>
      <c r="AN159" s="3"/>
      <c r="AO159" s="3"/>
    </row>
    <row r="160" spans="1:41" s="25" customFormat="1" ht="18" hidden="1" outlineLevel="2" x14ac:dyDescent="0.25">
      <c r="A160" s="3">
        <v>4</v>
      </c>
      <c r="B160" s="378"/>
      <c r="C160" s="168">
        <v>651.68435123406653</v>
      </c>
      <c r="D160" s="169">
        <v>490000</v>
      </c>
      <c r="E160" s="170">
        <v>2</v>
      </c>
      <c r="F160" s="171">
        <v>1.6806746678953073</v>
      </c>
      <c r="G160" s="172">
        <v>1.53414730226375</v>
      </c>
      <c r="H160" s="176">
        <v>14.214971999999999</v>
      </c>
      <c r="I160" s="175">
        <f>H160*F160</f>
        <v>23.890743345241091</v>
      </c>
      <c r="J160" s="173">
        <f t="shared" si="194"/>
        <v>48.756619071920596</v>
      </c>
      <c r="K160" s="176">
        <v>11.787903999999999</v>
      </c>
      <c r="L160" s="175">
        <f>K160*(G160/F160)</f>
        <v>10.760191407889169</v>
      </c>
      <c r="M160" s="175">
        <f>K160*G160</f>
        <v>18.084381120944066</v>
      </c>
      <c r="N160" s="173">
        <f t="shared" si="195"/>
        <v>36.906900246824627</v>
      </c>
      <c r="O160" s="174">
        <f t="shared" si="196"/>
        <v>3.454780592110831</v>
      </c>
      <c r="P160" s="171">
        <f t="shared" si="196"/>
        <v>5.8063622242970254</v>
      </c>
      <c r="Q160" s="171">
        <f t="shared" si="196"/>
        <v>11.84971882509597</v>
      </c>
      <c r="R160" s="223">
        <f t="shared" si="197"/>
        <v>68.574761719305386</v>
      </c>
      <c r="S160" s="174">
        <v>2.5380180000000001</v>
      </c>
      <c r="T160" s="171">
        <f>S160*(G160/F160)</f>
        <v>2.3167443064236064</v>
      </c>
      <c r="U160" s="171">
        <f>S160*G160</f>
        <v>3.8936934677968384</v>
      </c>
      <c r="V160" s="171">
        <f t="shared" si="198"/>
        <v>7.9463131995853855</v>
      </c>
      <c r="W160" s="224">
        <f t="shared" si="199"/>
        <v>45.985608793896908</v>
      </c>
      <c r="X160" s="174">
        <v>2.9409920000000001</v>
      </c>
      <c r="Y160" s="175">
        <f>X160*(G160/F160)</f>
        <v>2.6845855589823926</v>
      </c>
      <c r="Z160" s="171">
        <f>X160*G160</f>
        <v>4.5119149427792706</v>
      </c>
      <c r="AA160" s="171">
        <f t="shared" si="200"/>
        <v>9.2079896791413685</v>
      </c>
      <c r="AB160" s="224">
        <f t="shared" si="201"/>
        <v>53.286977309845881</v>
      </c>
      <c r="AC160" s="174">
        <v>2.020705</v>
      </c>
      <c r="AD160" s="175">
        <f>AC160*(G160/F160)</f>
        <v>1.8445325461488897</v>
      </c>
      <c r="AE160" s="171">
        <f>AC160*G160</f>
        <v>3.1000591244208708</v>
      </c>
      <c r="AF160" s="171">
        <f t="shared" si="202"/>
        <v>6.3266512743283077</v>
      </c>
      <c r="AG160" s="224">
        <f t="shared" si="203"/>
        <v>36.612565244955483</v>
      </c>
      <c r="AH160" s="191"/>
      <c r="AI160" s="3"/>
      <c r="AJ160" s="3"/>
      <c r="AK160" s="3"/>
      <c r="AL160" s="3"/>
      <c r="AM160" s="3"/>
      <c r="AN160" s="3"/>
      <c r="AO160" s="3"/>
    </row>
    <row r="161" spans="1:41" s="25" customFormat="1" ht="18" hidden="1" outlineLevel="2" x14ac:dyDescent="0.25">
      <c r="A161" s="3">
        <v>7</v>
      </c>
      <c r="B161" s="379"/>
      <c r="C161" s="168">
        <v>318.38582265088894</v>
      </c>
      <c r="D161" s="169">
        <v>575000</v>
      </c>
      <c r="E161" s="170">
        <v>2</v>
      </c>
      <c r="F161" s="171">
        <v>1.8169281519757388</v>
      </c>
      <c r="G161" s="172">
        <v>1.6704007863441814</v>
      </c>
      <c r="H161" s="176">
        <v>13.89466</v>
      </c>
      <c r="I161" s="175">
        <f>H161*F161</f>
        <v>25.245598916131218</v>
      </c>
      <c r="J161" s="173">
        <f t="shared" si="194"/>
        <v>43.905389419358634</v>
      </c>
      <c r="K161" s="176">
        <v>12.055546</v>
      </c>
      <c r="L161" s="175">
        <f>K161*(G161/F161)</f>
        <v>11.083318565079587</v>
      </c>
      <c r="M161" s="175">
        <f>K161*G161</f>
        <v>20.137593518208451</v>
      </c>
      <c r="N161" s="173">
        <f t="shared" si="195"/>
        <v>35.021901770797307</v>
      </c>
      <c r="O161" s="174">
        <f>H161-L161</f>
        <v>2.8113414349204131</v>
      </c>
      <c r="P161" s="171">
        <f t="shared" si="196"/>
        <v>5.1080053979227671</v>
      </c>
      <c r="Q161" s="171">
        <f t="shared" si="196"/>
        <v>8.8834876485613279</v>
      </c>
      <c r="R161" s="223">
        <f t="shared" si="197"/>
        <v>51.409072040285459</v>
      </c>
      <c r="S161" s="174">
        <v>1.4579819999999999</v>
      </c>
      <c r="T161" s="171">
        <f>S161*(G161/F161)</f>
        <v>1.3404020828382111</v>
      </c>
      <c r="U161" s="171">
        <f>S161*G161</f>
        <v>2.4354142792756623</v>
      </c>
      <c r="V161" s="171">
        <f t="shared" si="198"/>
        <v>4.235503094392457</v>
      </c>
      <c r="W161" s="224">
        <f t="shared" si="199"/>
        <v>24.511013277734126</v>
      </c>
      <c r="X161" s="174">
        <v>2.7992059999999999</v>
      </c>
      <c r="Y161" s="175">
        <f>X161*(G161/F161)</f>
        <v>2.5734621913667093</v>
      </c>
      <c r="Z161" s="171">
        <f>X161*G161</f>
        <v>4.6757959035393508</v>
      </c>
      <c r="AA161" s="171">
        <f t="shared" si="200"/>
        <v>8.1318189626771318</v>
      </c>
      <c r="AB161" s="224">
        <f t="shared" si="201"/>
        <v>47.059137515492665</v>
      </c>
      <c r="AC161" s="174">
        <v>1.934544</v>
      </c>
      <c r="AD161" s="175">
        <f>AC161*(G161/F161)</f>
        <v>1.7785314269601165</v>
      </c>
      <c r="AE161" s="171">
        <f>AC161*G161</f>
        <v>3.2314638188174181</v>
      </c>
      <c r="AF161" s="171">
        <f t="shared" si="202"/>
        <v>5.6199370762042058</v>
      </c>
      <c r="AG161" s="224">
        <f t="shared" si="203"/>
        <v>32.522784005811374</v>
      </c>
      <c r="AH161" s="191"/>
      <c r="AI161" s="3"/>
      <c r="AJ161" s="3"/>
      <c r="AK161" s="3"/>
      <c r="AL161" s="3"/>
      <c r="AM161" s="3"/>
      <c r="AN161" s="3"/>
      <c r="AO161" s="3"/>
    </row>
    <row r="162" spans="1:41" s="25" customFormat="1" ht="18" outlineLevel="1" collapsed="1" x14ac:dyDescent="0.25">
      <c r="A162" s="380" t="s">
        <v>26</v>
      </c>
      <c r="B162" s="177" t="s">
        <v>19</v>
      </c>
      <c r="C162" s="178">
        <v>454.60356654396639</v>
      </c>
      <c r="D162" s="179">
        <v>486041.66666666663</v>
      </c>
      <c r="E162" s="180">
        <v>2</v>
      </c>
      <c r="F162" s="181">
        <v>1.7842939941639246</v>
      </c>
      <c r="G162" s="182">
        <v>1.6377666285323673</v>
      </c>
      <c r="H162" s="187">
        <f t="shared" ref="H162:AG162" si="204">AVERAGE(H158:H161)</f>
        <v>14.449691999999999</v>
      </c>
      <c r="I162" s="181">
        <f t="shared" si="204"/>
        <v>25.778648868950153</v>
      </c>
      <c r="J162" s="183">
        <f t="shared" si="204"/>
        <v>56.334111406108192</v>
      </c>
      <c r="K162" s="187">
        <f t="shared" si="204"/>
        <v>11.975225999999999</v>
      </c>
      <c r="L162" s="181">
        <f t="shared" si="204"/>
        <v>10.991252392549084</v>
      </c>
      <c r="M162" s="181">
        <f t="shared" si="204"/>
        <v>19.628898899519164</v>
      </c>
      <c r="N162" s="183">
        <f t="shared" si="204"/>
        <v>43.4922792321738</v>
      </c>
      <c r="O162" s="187">
        <f t="shared" si="204"/>
        <v>3.4584396074509156</v>
      </c>
      <c r="P162" s="181">
        <f t="shared" si="204"/>
        <v>6.1497499694309896</v>
      </c>
      <c r="Q162" s="181">
        <f t="shared" si="204"/>
        <v>12.841832173934389</v>
      </c>
      <c r="R162" s="183">
        <f t="shared" si="204"/>
        <v>74.316158413972161</v>
      </c>
      <c r="S162" s="187">
        <f t="shared" si="204"/>
        <v>1.7931270000000001</v>
      </c>
      <c r="T162" s="181">
        <f t="shared" si="204"/>
        <v>1.6443621296741389</v>
      </c>
      <c r="U162" s="181">
        <f t="shared" si="204"/>
        <v>2.9090460665973321</v>
      </c>
      <c r="V162" s="181">
        <f t="shared" si="204"/>
        <v>6.2826067936267087</v>
      </c>
      <c r="W162" s="184">
        <f t="shared" si="204"/>
        <v>36.357678203858264</v>
      </c>
      <c r="X162" s="187">
        <f t="shared" si="204"/>
        <v>2.6899769999999998</v>
      </c>
      <c r="Y162" s="181">
        <f t="shared" si="204"/>
        <v>2.4676416467873308</v>
      </c>
      <c r="Z162" s="181">
        <f t="shared" si="204"/>
        <v>4.3804689938492913</v>
      </c>
      <c r="AA162" s="181">
        <f t="shared" si="204"/>
        <v>8.9310080499973008</v>
      </c>
      <c r="AB162" s="184">
        <f t="shared" si="204"/>
        <v>51.684074363410311</v>
      </c>
      <c r="AC162" s="187">
        <f t="shared" si="204"/>
        <v>1.816896225</v>
      </c>
      <c r="AD162" s="181">
        <f t="shared" si="204"/>
        <v>1.666665259849913</v>
      </c>
      <c r="AE162" s="181">
        <f t="shared" si="204"/>
        <v>2.9574719645000451</v>
      </c>
      <c r="AF162" s="181">
        <f t="shared" si="204"/>
        <v>6.0088475939232149</v>
      </c>
      <c r="AG162" s="184">
        <f t="shared" si="204"/>
        <v>34.77342357594452</v>
      </c>
      <c r="AH162" s="191"/>
      <c r="AI162" s="3"/>
      <c r="AJ162" s="3"/>
      <c r="AK162" s="3"/>
      <c r="AL162" s="3"/>
      <c r="AM162" s="3"/>
      <c r="AN162" s="3"/>
      <c r="AO162" s="3"/>
    </row>
    <row r="163" spans="1:41" s="25" customFormat="1" ht="18" outlineLevel="1" x14ac:dyDescent="0.25">
      <c r="A163" s="380"/>
      <c r="B163" s="177" t="s">
        <v>20</v>
      </c>
      <c r="C163" s="178">
        <v>73.074603805534281</v>
      </c>
      <c r="D163" s="179">
        <v>60927.794811198954</v>
      </c>
      <c r="E163" s="180">
        <v>0</v>
      </c>
      <c r="F163" s="181">
        <v>3.6977706047860201E-2</v>
      </c>
      <c r="G163" s="182">
        <v>3.6977706047862206E-2</v>
      </c>
      <c r="H163" s="187">
        <f t="shared" ref="H163:AG163" si="205">STDEV(H158:H161)/SQRT(H164)</f>
        <v>0.39324773875001506</v>
      </c>
      <c r="I163" s="181">
        <f t="shared" si="205"/>
        <v>0.83998750564182856</v>
      </c>
      <c r="J163" s="183">
        <f t="shared" si="205"/>
        <v>9.1105258901054214</v>
      </c>
      <c r="K163" s="187">
        <f t="shared" si="205"/>
        <v>0.25593723992025869</v>
      </c>
      <c r="L163" s="181">
        <f t="shared" si="205"/>
        <v>0.24750791094282154</v>
      </c>
      <c r="M163" s="181">
        <f t="shared" si="205"/>
        <v>0.77091456028567851</v>
      </c>
      <c r="N163" s="183">
        <f t="shared" si="205"/>
        <v>8.5277110233144757</v>
      </c>
      <c r="O163" s="187">
        <f t="shared" si="205"/>
        <v>0.59477864705567729</v>
      </c>
      <c r="P163" s="181">
        <f t="shared" si="205"/>
        <v>1.0394953013808301</v>
      </c>
      <c r="Q163" s="181">
        <f t="shared" si="205"/>
        <v>1.5911940638871305</v>
      </c>
      <c r="R163" s="183">
        <f t="shared" si="205"/>
        <v>9.208298980828296</v>
      </c>
      <c r="S163" s="187">
        <f t="shared" si="205"/>
        <v>0.25530106678423131</v>
      </c>
      <c r="T163" s="181">
        <f t="shared" si="205"/>
        <v>0.23049685727665256</v>
      </c>
      <c r="U163" s="181">
        <f t="shared" si="205"/>
        <v>0.338349083723471</v>
      </c>
      <c r="V163" s="181">
        <f t="shared" si="205"/>
        <v>0.9839982715257668</v>
      </c>
      <c r="W163" s="184">
        <f t="shared" si="205"/>
        <v>5.6944344417000572</v>
      </c>
      <c r="X163" s="187">
        <f t="shared" si="205"/>
        <v>0.42537852884734728</v>
      </c>
      <c r="Y163" s="181">
        <f t="shared" si="205"/>
        <v>0.38885872869700489</v>
      </c>
      <c r="Z163" s="181">
        <f t="shared" si="205"/>
        <v>0.66768943991870799</v>
      </c>
      <c r="AA163" s="181">
        <f t="shared" si="205"/>
        <v>0.48560985725871009</v>
      </c>
      <c r="AB163" s="184">
        <f t="shared" si="205"/>
        <v>2.8102422295064238</v>
      </c>
      <c r="AC163" s="187">
        <f t="shared" si="205"/>
        <v>0.29384143396705875</v>
      </c>
      <c r="AD163" s="181">
        <f t="shared" si="205"/>
        <v>0.26858140967665983</v>
      </c>
      <c r="AE163" s="181">
        <f t="shared" si="205"/>
        <v>0.46052994493359534</v>
      </c>
      <c r="AF163" s="181">
        <f t="shared" si="205"/>
        <v>0.32998645403213617</v>
      </c>
      <c r="AG163" s="184">
        <f t="shared" si="205"/>
        <v>1.9096438312044917</v>
      </c>
      <c r="AH163" s="191"/>
      <c r="AI163" s="3"/>
      <c r="AJ163" s="3"/>
      <c r="AK163" s="3"/>
      <c r="AL163" s="3"/>
      <c r="AM163" s="3"/>
      <c r="AN163" s="3"/>
      <c r="AO163" s="3"/>
    </row>
    <row r="164" spans="1:41" s="25" customFormat="1" ht="18" outlineLevel="1" x14ac:dyDescent="0.25">
      <c r="A164" s="380"/>
      <c r="B164" s="177" t="s">
        <v>21</v>
      </c>
      <c r="C164" s="189">
        <v>4</v>
      </c>
      <c r="D164" s="190">
        <v>4</v>
      </c>
      <c r="E164" s="18">
        <v>4</v>
      </c>
      <c r="F164" s="18">
        <v>4</v>
      </c>
      <c r="G164" s="18">
        <v>4</v>
      </c>
      <c r="H164" s="204">
        <f t="shared" ref="H164:AG164" si="206">COUNT(H158:H161)</f>
        <v>4</v>
      </c>
      <c r="I164" s="207">
        <f t="shared" si="206"/>
        <v>4</v>
      </c>
      <c r="J164" s="212">
        <f t="shared" si="206"/>
        <v>4</v>
      </c>
      <c r="K164" s="204">
        <f t="shared" si="206"/>
        <v>4</v>
      </c>
      <c r="L164" s="207">
        <f t="shared" si="206"/>
        <v>4</v>
      </c>
      <c r="M164" s="207">
        <f t="shared" si="206"/>
        <v>4</v>
      </c>
      <c r="N164" s="212">
        <f t="shared" si="206"/>
        <v>4</v>
      </c>
      <c r="O164" s="204">
        <f t="shared" si="206"/>
        <v>4</v>
      </c>
      <c r="P164" s="207">
        <f t="shared" si="206"/>
        <v>4</v>
      </c>
      <c r="Q164" s="207">
        <f t="shared" si="206"/>
        <v>4</v>
      </c>
      <c r="R164" s="212">
        <f t="shared" si="206"/>
        <v>4</v>
      </c>
      <c r="S164" s="204">
        <f t="shared" si="206"/>
        <v>4</v>
      </c>
      <c r="T164" s="207">
        <f t="shared" si="206"/>
        <v>4</v>
      </c>
      <c r="U164" s="207">
        <f t="shared" si="206"/>
        <v>4</v>
      </c>
      <c r="V164" s="207">
        <f t="shared" si="206"/>
        <v>4</v>
      </c>
      <c r="W164" s="209">
        <f t="shared" si="206"/>
        <v>4</v>
      </c>
      <c r="X164" s="204">
        <f t="shared" si="206"/>
        <v>4</v>
      </c>
      <c r="Y164" s="207">
        <f t="shared" si="206"/>
        <v>4</v>
      </c>
      <c r="Z164" s="207">
        <f t="shared" si="206"/>
        <v>4</v>
      </c>
      <c r="AA164" s="207">
        <f t="shared" si="206"/>
        <v>4</v>
      </c>
      <c r="AB164" s="209">
        <f t="shared" si="206"/>
        <v>4</v>
      </c>
      <c r="AC164" s="204">
        <f t="shared" si="206"/>
        <v>4</v>
      </c>
      <c r="AD164" s="207">
        <f t="shared" si="206"/>
        <v>4</v>
      </c>
      <c r="AE164" s="207">
        <f t="shared" si="206"/>
        <v>4</v>
      </c>
      <c r="AF164" s="207">
        <f t="shared" si="206"/>
        <v>4</v>
      </c>
      <c r="AG164" s="209">
        <f t="shared" si="206"/>
        <v>4</v>
      </c>
      <c r="AH164" s="191"/>
      <c r="AI164" s="3"/>
      <c r="AJ164" s="3"/>
      <c r="AK164" s="3"/>
      <c r="AL164" s="3"/>
      <c r="AM164" s="3"/>
      <c r="AN164" s="3"/>
      <c r="AO164" s="3"/>
    </row>
    <row r="165" spans="1:41" s="25" customFormat="1" ht="18" x14ac:dyDescent="0.25">
      <c r="A165" s="3"/>
      <c r="B165" s="3"/>
      <c r="C165" s="16"/>
      <c r="D165" s="3"/>
      <c r="E165" s="17"/>
      <c r="F165" s="3"/>
      <c r="G165" s="3"/>
      <c r="H165" s="200"/>
      <c r="I165" s="200"/>
      <c r="J165" s="200"/>
      <c r="K165" s="205"/>
      <c r="L165" s="205"/>
      <c r="M165" s="220"/>
      <c r="N165" s="220"/>
      <c r="O165" s="200"/>
      <c r="P165" s="200"/>
      <c r="Q165" s="200"/>
      <c r="R165" s="200"/>
      <c r="S165" s="217"/>
      <c r="T165" s="217"/>
      <c r="U165" s="200"/>
      <c r="V165" s="200"/>
      <c r="W165" s="198"/>
      <c r="X165" s="200"/>
      <c r="Y165" s="200"/>
      <c r="Z165" s="200"/>
      <c r="AA165" s="200"/>
      <c r="AB165" s="198"/>
      <c r="AC165" s="200"/>
      <c r="AD165" s="200"/>
      <c r="AE165" s="200"/>
      <c r="AF165" s="200"/>
      <c r="AG165" s="198"/>
      <c r="AH165" s="191"/>
      <c r="AI165" s="3"/>
      <c r="AJ165" s="3"/>
      <c r="AK165" s="3"/>
      <c r="AL165" s="3"/>
      <c r="AM165" s="3"/>
      <c r="AN165" s="3"/>
      <c r="AO165" s="3"/>
    </row>
    <row r="166" spans="1:41" s="25" customFormat="1" ht="18" x14ac:dyDescent="0.25">
      <c r="A166" s="3"/>
      <c r="B166" s="3"/>
      <c r="C166" s="3"/>
      <c r="D166" s="3"/>
      <c r="E166" s="18"/>
      <c r="F166" s="3"/>
      <c r="G166" s="3"/>
      <c r="H166" s="200"/>
      <c r="I166" s="200"/>
      <c r="J166" s="200"/>
      <c r="K166" s="205"/>
      <c r="L166" s="205"/>
      <c r="M166" s="220"/>
      <c r="N166" s="220"/>
      <c r="O166" s="200"/>
      <c r="P166" s="200"/>
      <c r="Q166" s="200"/>
      <c r="R166" s="200"/>
      <c r="S166" s="217"/>
      <c r="T166" s="217"/>
      <c r="U166" s="200"/>
      <c r="V166" s="200"/>
      <c r="W166" s="198"/>
      <c r="X166" s="200"/>
      <c r="Y166" s="200"/>
      <c r="Z166" s="200"/>
      <c r="AA166" s="200"/>
      <c r="AB166" s="198"/>
      <c r="AC166" s="200"/>
      <c r="AD166" s="200"/>
      <c r="AE166" s="200"/>
      <c r="AF166" s="200"/>
      <c r="AG166" s="198"/>
      <c r="AH166" s="191"/>
      <c r="AI166" s="3"/>
      <c r="AJ166" s="3"/>
      <c r="AK166" s="3"/>
      <c r="AL166" s="3"/>
      <c r="AM166" s="3"/>
      <c r="AN166" s="3"/>
      <c r="AO166" s="3"/>
    </row>
    <row r="167" spans="1:41" s="21" customFormat="1" ht="18" x14ac:dyDescent="0.25">
      <c r="A167" s="3"/>
      <c r="B167" s="158"/>
      <c r="C167" s="158"/>
      <c r="D167" s="158"/>
      <c r="E167" s="158"/>
      <c r="F167" s="158"/>
      <c r="G167" s="158"/>
      <c r="H167" s="381" t="s">
        <v>30</v>
      </c>
      <c r="I167" s="381"/>
      <c r="J167" s="381"/>
      <c r="K167" s="381"/>
      <c r="L167" s="381"/>
      <c r="M167" s="381"/>
      <c r="N167" s="381"/>
      <c r="O167" s="381"/>
      <c r="P167" s="381"/>
      <c r="Q167" s="381"/>
      <c r="R167" s="381"/>
      <c r="S167" s="381" t="s">
        <v>30</v>
      </c>
      <c r="T167" s="381"/>
      <c r="U167" s="381"/>
      <c r="V167" s="381"/>
      <c r="W167" s="381"/>
      <c r="X167" s="381"/>
      <c r="Y167" s="381"/>
      <c r="Z167" s="381"/>
      <c r="AA167" s="381"/>
      <c r="AB167" s="381"/>
      <c r="AC167" s="381"/>
      <c r="AD167" s="381"/>
      <c r="AE167" s="381"/>
      <c r="AF167" s="381"/>
      <c r="AG167" s="381"/>
      <c r="AH167" s="191"/>
      <c r="AI167" s="3"/>
      <c r="AJ167" s="3"/>
      <c r="AK167" s="3"/>
      <c r="AL167" s="3"/>
      <c r="AM167" s="3"/>
      <c r="AN167" s="3"/>
      <c r="AO167" s="3"/>
    </row>
    <row r="168" spans="1:41" s="21" customFormat="1" ht="18" x14ac:dyDescent="0.25">
      <c r="A168" s="158"/>
      <c r="B168" s="158"/>
      <c r="C168" s="158"/>
      <c r="D168" s="158"/>
      <c r="E168" s="158"/>
      <c r="F168" s="158"/>
      <c r="G168" s="158"/>
      <c r="H168" s="382"/>
      <c r="I168" s="382"/>
      <c r="J168" s="382"/>
      <c r="K168" s="382"/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W168" s="382"/>
      <c r="X168" s="382"/>
      <c r="Y168" s="382"/>
      <c r="Z168" s="382"/>
      <c r="AA168" s="382"/>
      <c r="AB168" s="382"/>
      <c r="AC168" s="382"/>
      <c r="AD168" s="382"/>
      <c r="AE168" s="382"/>
      <c r="AF168" s="382"/>
      <c r="AG168" s="382"/>
      <c r="AH168" s="191"/>
      <c r="AI168" s="3"/>
      <c r="AJ168" s="3"/>
      <c r="AK168" s="3"/>
      <c r="AL168" s="3"/>
      <c r="AM168" s="3"/>
      <c r="AN168" s="3"/>
      <c r="AO168" s="3"/>
    </row>
    <row r="169" spans="1:41" s="21" customFormat="1" ht="18" outlineLevel="1" x14ac:dyDescent="0.25">
      <c r="A169" s="3"/>
      <c r="B169" s="159"/>
      <c r="C169" s="160"/>
      <c r="D169" s="161"/>
      <c r="E169" s="162"/>
      <c r="F169" s="163"/>
      <c r="G169" s="19"/>
      <c r="H169" s="383" t="s">
        <v>1</v>
      </c>
      <c r="I169" s="384"/>
      <c r="J169" s="385"/>
      <c r="K169" s="383" t="s">
        <v>2</v>
      </c>
      <c r="L169" s="384"/>
      <c r="M169" s="384"/>
      <c r="N169" s="385"/>
      <c r="O169" s="386" t="s">
        <v>3</v>
      </c>
      <c r="P169" s="387"/>
      <c r="Q169" s="387"/>
      <c r="R169" s="388"/>
      <c r="S169" s="389" t="s">
        <v>4</v>
      </c>
      <c r="T169" s="390"/>
      <c r="U169" s="390"/>
      <c r="V169" s="390"/>
      <c r="W169" s="391"/>
      <c r="X169" s="392" t="s">
        <v>5</v>
      </c>
      <c r="Y169" s="393"/>
      <c r="Z169" s="393"/>
      <c r="AA169" s="393"/>
      <c r="AB169" s="394"/>
      <c r="AC169" s="392" t="s">
        <v>6</v>
      </c>
      <c r="AD169" s="393"/>
      <c r="AE169" s="393"/>
      <c r="AF169" s="393"/>
      <c r="AG169" s="394"/>
      <c r="AH169" s="191"/>
      <c r="AI169" s="3"/>
      <c r="AJ169" s="3"/>
      <c r="AK169" s="3"/>
      <c r="AL169" s="3"/>
      <c r="AM169" s="3"/>
      <c r="AN169" s="3"/>
      <c r="AO169" s="3"/>
    </row>
    <row r="170" spans="1:41" s="24" customFormat="1" ht="18" outlineLevel="1" x14ac:dyDescent="0.25">
      <c r="A170" s="2"/>
      <c r="B170" s="164"/>
      <c r="C170" s="165" t="s">
        <v>7</v>
      </c>
      <c r="D170" s="166" t="s">
        <v>8</v>
      </c>
      <c r="E170" s="162" t="s">
        <v>9</v>
      </c>
      <c r="F170" s="167" t="s">
        <v>10</v>
      </c>
      <c r="G170" s="164" t="s">
        <v>11</v>
      </c>
      <c r="H170" s="202" t="s">
        <v>12</v>
      </c>
      <c r="I170" s="206" t="s">
        <v>13</v>
      </c>
      <c r="J170" s="210" t="s">
        <v>14</v>
      </c>
      <c r="K170" s="202" t="s">
        <v>15</v>
      </c>
      <c r="L170" s="206" t="s">
        <v>16</v>
      </c>
      <c r="M170" s="206" t="s">
        <v>13</v>
      </c>
      <c r="N170" s="218" t="s">
        <v>14</v>
      </c>
      <c r="O170" s="202" t="s">
        <v>17</v>
      </c>
      <c r="P170" s="219" t="s">
        <v>13</v>
      </c>
      <c r="Q170" s="220" t="s">
        <v>14</v>
      </c>
      <c r="R170" s="215" t="s">
        <v>88</v>
      </c>
      <c r="S170" s="202" t="s">
        <v>15</v>
      </c>
      <c r="T170" s="206" t="s">
        <v>16</v>
      </c>
      <c r="U170" s="206" t="s">
        <v>13</v>
      </c>
      <c r="V170" s="206" t="s">
        <v>14</v>
      </c>
      <c r="W170" s="215" t="s">
        <v>88</v>
      </c>
      <c r="X170" s="202" t="s">
        <v>15</v>
      </c>
      <c r="Y170" s="206" t="s">
        <v>16</v>
      </c>
      <c r="Z170" s="206" t="s">
        <v>13</v>
      </c>
      <c r="AA170" s="206" t="s">
        <v>14</v>
      </c>
      <c r="AB170" s="215" t="s">
        <v>88</v>
      </c>
      <c r="AC170" s="202" t="s">
        <v>15</v>
      </c>
      <c r="AD170" s="206" t="s">
        <v>16</v>
      </c>
      <c r="AE170" s="206" t="s">
        <v>13</v>
      </c>
      <c r="AF170" s="206" t="s">
        <v>14</v>
      </c>
      <c r="AG170" s="215" t="s">
        <v>88</v>
      </c>
      <c r="AH170" s="191"/>
      <c r="AI170" s="2"/>
      <c r="AJ170" s="2"/>
      <c r="AK170" s="2"/>
      <c r="AL170" s="2"/>
      <c r="AM170" s="2"/>
      <c r="AN170" s="2"/>
      <c r="AO170" s="2"/>
    </row>
    <row r="171" spans="1:41" s="25" customFormat="1" ht="18" hidden="1" outlineLevel="2" x14ac:dyDescent="0.25">
      <c r="A171" s="3">
        <v>2</v>
      </c>
      <c r="B171" s="377" t="s">
        <v>18</v>
      </c>
      <c r="C171" s="168">
        <v>201.84090771234904</v>
      </c>
      <c r="D171" s="169">
        <v>568333.33333333337</v>
      </c>
      <c r="E171" s="170">
        <v>2</v>
      </c>
      <c r="F171" s="171">
        <v>1.885287084116815</v>
      </c>
      <c r="G171" s="172">
        <v>1.8120234013010363</v>
      </c>
      <c r="H171" s="176">
        <v>0.42780960000000001</v>
      </c>
      <c r="I171" s="175">
        <f>H171*F171</f>
        <v>0.80654391334118103</v>
      </c>
      <c r="J171" s="173">
        <f>(I171/D171)*1000000</f>
        <v>1.419138850453691</v>
      </c>
      <c r="K171" s="176">
        <v>2.65285E-2</v>
      </c>
      <c r="L171" s="175">
        <f>K171*(G171/F171)</f>
        <v>2.5497582414051079E-2</v>
      </c>
      <c r="M171" s="175">
        <f>K171*G171</f>
        <v>4.8070262801414541E-2</v>
      </c>
      <c r="N171" s="173">
        <f>(M171/D171)*1000000</f>
        <v>8.4581107568471328E-2</v>
      </c>
      <c r="O171" s="174">
        <f>H171-L171</f>
        <v>0.40231201758594892</v>
      </c>
      <c r="P171" s="221">
        <f>I171-M171</f>
        <v>0.75847365053976645</v>
      </c>
      <c r="Q171" s="221">
        <f>J171-N171</f>
        <v>1.3345577428852198</v>
      </c>
      <c r="R171" s="223">
        <f>Q171/(24*3600)*1000000</f>
        <v>15.446270172282635</v>
      </c>
      <c r="S171" s="174">
        <v>0</v>
      </c>
      <c r="T171" s="175">
        <f>S171*(G171/F171)</f>
        <v>0</v>
      </c>
      <c r="U171" s="171">
        <f>S171*G171</f>
        <v>0</v>
      </c>
      <c r="V171" s="171">
        <f>(U171/D171)*1000000</f>
        <v>0</v>
      </c>
      <c r="W171" s="224">
        <f>V171/(24*3600)*1000000</f>
        <v>0</v>
      </c>
      <c r="X171" s="174">
        <v>0.34974480000000002</v>
      </c>
      <c r="Y171" s="175">
        <f>X171*(G171/F171)</f>
        <v>0.33615345239594446</v>
      </c>
      <c r="Z171" s="171">
        <f>X171*G171</f>
        <v>0.63374576208335076</v>
      </c>
      <c r="AA171" s="171">
        <f>(Z171/D171)*1000000</f>
        <v>1.1150951825513502</v>
      </c>
      <c r="AB171" s="224">
        <f>AA171/(24*3600)*1000000</f>
        <v>12.906194242492479</v>
      </c>
      <c r="AC171" s="174">
        <v>0.3330342</v>
      </c>
      <c r="AD171" s="175">
        <f>AC171*(G171/F171)</f>
        <v>0.32009223895801009</v>
      </c>
      <c r="AE171" s="171">
        <f>AC171*G171</f>
        <v>0.60346576383356965</v>
      </c>
      <c r="AF171" s="171">
        <f>(AE171/D171)*1000000</f>
        <v>1.0618165932555477</v>
      </c>
      <c r="AG171" s="224">
        <f>AF171/(24*3600)*1000000</f>
        <v>12.289543903420689</v>
      </c>
      <c r="AH171" s="191"/>
      <c r="AI171" s="3"/>
      <c r="AJ171" s="3"/>
      <c r="AK171" s="3"/>
      <c r="AL171" s="3"/>
      <c r="AM171" s="3"/>
      <c r="AN171" s="3"/>
      <c r="AO171" s="3"/>
    </row>
    <row r="172" spans="1:41" s="25" customFormat="1" ht="18" hidden="1" outlineLevel="2" x14ac:dyDescent="0.25">
      <c r="A172" s="3">
        <v>5</v>
      </c>
      <c r="B172" s="378"/>
      <c r="C172" s="168">
        <v>554.81865163444536</v>
      </c>
      <c r="D172" s="169">
        <v>563333</v>
      </c>
      <c r="E172" s="170">
        <v>2</v>
      </c>
      <c r="F172" s="171">
        <v>1.687452344518813</v>
      </c>
      <c r="G172" s="172">
        <v>1.6141886617030343</v>
      </c>
      <c r="H172" s="176">
        <v>0.42198669999999999</v>
      </c>
      <c r="I172" s="175">
        <f>H172*F172</f>
        <v>0.71208244627075701</v>
      </c>
      <c r="J172" s="173">
        <f>(I172/D172)*1000000</f>
        <v>1.2640524277305909</v>
      </c>
      <c r="K172" s="176">
        <v>6.2809569999999995E-2</v>
      </c>
      <c r="L172" s="175">
        <f>K172*(G172/F172)</f>
        <v>6.0082583113986551E-2</v>
      </c>
      <c r="M172" s="175">
        <f>K172*G172</f>
        <v>0.10138649574044305</v>
      </c>
      <c r="N172" s="173">
        <f>(M172/D172)*1000000</f>
        <v>0.17997613443636898</v>
      </c>
      <c r="O172" s="174">
        <f t="shared" ref="O172:Q174" si="207">H172-L172</f>
        <v>0.36190411688601343</v>
      </c>
      <c r="P172" s="221">
        <f t="shared" si="207"/>
        <v>0.610695950530314</v>
      </c>
      <c r="Q172" s="221">
        <f t="shared" si="207"/>
        <v>1.0840762932942218</v>
      </c>
      <c r="R172" s="223">
        <f>Q172/(24*3600)*1000000</f>
        <v>12.547179320534974</v>
      </c>
      <c r="S172" s="176">
        <v>0.18241843999999999</v>
      </c>
      <c r="T172" s="175">
        <f>S172*(G172/F172)</f>
        <v>0.17449842568296151</v>
      </c>
      <c r="U172" s="171">
        <f>S172*G172</f>
        <v>0.29445777753355523</v>
      </c>
      <c r="V172" s="171">
        <f t="shared" ref="V172:V174" si="208">(U172/D172)*1000000</f>
        <v>0.52270642325863248</v>
      </c>
      <c r="W172" s="224">
        <f>V172/(24*3600)*1000000</f>
        <v>6.0498428617897275</v>
      </c>
      <c r="X172" s="174">
        <v>0.47123300000000001</v>
      </c>
      <c r="Y172" s="175">
        <f>X172*(G172/F172)</f>
        <v>0.45077359849069543</v>
      </c>
      <c r="Z172" s="171">
        <f>X172*G172</f>
        <v>0.76065896562030599</v>
      </c>
      <c r="AA172" s="171">
        <f>(Z172/D172)*1000000</f>
        <v>1.3502829864756831</v>
      </c>
      <c r="AB172" s="224">
        <f>AA172/(24*3600)*1000000</f>
        <v>15.628275306431519</v>
      </c>
      <c r="AC172" s="174">
        <v>0.5402825</v>
      </c>
      <c r="AD172" s="175">
        <f>AC172*(G172/F172)</f>
        <v>0.51682519417474826</v>
      </c>
      <c r="AE172" s="171">
        <f>AC172*G172</f>
        <v>0.87211788561656967</v>
      </c>
      <c r="AF172" s="171">
        <f>(AE172/D172)*1000000</f>
        <v>1.5481391745496353</v>
      </c>
      <c r="AG172" s="224">
        <f>AF172/(24*3600)*1000000</f>
        <v>17.918277483213373</v>
      </c>
      <c r="AH172" s="191"/>
      <c r="AI172" s="3"/>
      <c r="AJ172" s="3"/>
      <c r="AK172" s="3"/>
      <c r="AL172" s="3"/>
      <c r="AM172" s="3"/>
      <c r="AN172" s="3"/>
      <c r="AO172" s="3"/>
    </row>
    <row r="173" spans="1:41" s="25" customFormat="1" ht="18" hidden="1" outlineLevel="2" x14ac:dyDescent="0.25">
      <c r="A173" s="3">
        <v>6</v>
      </c>
      <c r="B173" s="378"/>
      <c r="C173" s="168">
        <v>410.55850890524312</v>
      </c>
      <c r="D173" s="169">
        <v>563333.33333333337</v>
      </c>
      <c r="E173" s="170">
        <v>2</v>
      </c>
      <c r="F173" s="171">
        <v>1.7687187066500463</v>
      </c>
      <c r="G173" s="172">
        <v>1.6954550238342676</v>
      </c>
      <c r="H173" s="176">
        <v>0.24458070000000001</v>
      </c>
      <c r="I173" s="175">
        <f>H173*F173</f>
        <v>0.43259445937556301</v>
      </c>
      <c r="J173" s="173">
        <f>(I173/D173)*1000000</f>
        <v>0.7679191586548455</v>
      </c>
      <c r="K173" s="176">
        <v>7.5316999999999995E-2</v>
      </c>
      <c r="L173" s="175">
        <f>K173*(G173/F173)</f>
        <v>7.2197227037861147E-2</v>
      </c>
      <c r="M173" s="175">
        <f>K173*G173</f>
        <v>0.12769658603012551</v>
      </c>
      <c r="N173" s="173">
        <f>(M173/D173)*1000000</f>
        <v>0.22668033023099202</v>
      </c>
      <c r="O173" s="174">
        <f t="shared" si="207"/>
        <v>0.17238347296213885</v>
      </c>
      <c r="P173" s="221">
        <f t="shared" si="207"/>
        <v>0.3048978733454375</v>
      </c>
      <c r="Q173" s="221">
        <f t="shared" si="207"/>
        <v>0.54123882842385351</v>
      </c>
      <c r="R173" s="223">
        <f>Q173/(24*3600)*1000000</f>
        <v>6.2643382919427486</v>
      </c>
      <c r="S173" s="176">
        <v>5.914966E-2</v>
      </c>
      <c r="T173" s="175">
        <f>S173*(G173/F173)</f>
        <v>5.6699568918468536E-2</v>
      </c>
      <c r="U173" s="171">
        <f>S173*G173</f>
        <v>0.10028558820508883</v>
      </c>
      <c r="V173" s="171">
        <f t="shared" si="208"/>
        <v>0.17802175421021682</v>
      </c>
      <c r="W173" s="224">
        <f>V173/(24*3600)*1000000</f>
        <v>2.0604369700256577</v>
      </c>
      <c r="X173" s="174">
        <v>0.27420139999999998</v>
      </c>
      <c r="Y173" s="175">
        <f>X173*(G173/F173)</f>
        <v>0.26284345804930337</v>
      </c>
      <c r="Z173" s="171">
        <f>X173*G173</f>
        <v>0.46489614117238953</v>
      </c>
      <c r="AA173" s="171">
        <f>(Z173/D173)*1000000</f>
        <v>0.82525942219950799</v>
      </c>
      <c r="AB173" s="224">
        <f>AA173/(24*3600)*1000000</f>
        <v>9.5516136828646765</v>
      </c>
      <c r="AC173" s="174">
        <v>0.32634714999999997</v>
      </c>
      <c r="AD173" s="175">
        <f>AC173*(G173/F173)</f>
        <v>0.31282923220134801</v>
      </c>
      <c r="AE173" s="171">
        <f>AC173*G173</f>
        <v>0.55330691498149531</v>
      </c>
      <c r="AF173" s="171">
        <f>(AE173/D173)*1000000</f>
        <v>0.98220162422750634</v>
      </c>
      <c r="AG173" s="224">
        <f>AF173/(24*3600)*1000000</f>
        <v>11.368074354485028</v>
      </c>
      <c r="AH173" s="191"/>
      <c r="AI173" s="3"/>
      <c r="AJ173" s="3"/>
      <c r="AK173" s="3"/>
      <c r="AL173" s="3"/>
      <c r="AM173" s="3"/>
      <c r="AN173" s="3"/>
      <c r="AO173" s="3"/>
    </row>
    <row r="174" spans="1:41" s="25" customFormat="1" ht="18" hidden="1" outlineLevel="2" x14ac:dyDescent="0.25">
      <c r="A174" s="3">
        <v>8</v>
      </c>
      <c r="B174" s="379"/>
      <c r="C174" s="168">
        <v>466.70827506899707</v>
      </c>
      <c r="D174" s="169">
        <v>375000</v>
      </c>
      <c r="E174" s="170">
        <v>1.9</v>
      </c>
      <c r="F174" s="171">
        <v>1.7249843968491261</v>
      </c>
      <c r="G174" s="172">
        <v>1.6517207140333474</v>
      </c>
      <c r="H174" s="176">
        <v>0.18648000000000001</v>
      </c>
      <c r="I174" s="175">
        <f>H174*F174</f>
        <v>0.32167509032442504</v>
      </c>
      <c r="J174" s="173">
        <f>(I174/D174)*1000000</f>
        <v>0.8578002408651334</v>
      </c>
      <c r="K174" s="176">
        <v>3.0557330000000001E-2</v>
      </c>
      <c r="L174" s="175">
        <f>K174*(G174/F174)</f>
        <v>2.9259496502545539E-2</v>
      </c>
      <c r="M174" s="175">
        <f>K174*G174</f>
        <v>5.0472174926552628E-2</v>
      </c>
      <c r="N174" s="173">
        <f>(M174/D174)*1000000</f>
        <v>0.134592466470807</v>
      </c>
      <c r="O174" s="174">
        <f t="shared" si="207"/>
        <v>0.15722050349745448</v>
      </c>
      <c r="P174" s="221">
        <f t="shared" si="207"/>
        <v>0.27120291539787239</v>
      </c>
      <c r="Q174" s="221">
        <f t="shared" si="207"/>
        <v>0.72320777439432637</v>
      </c>
      <c r="R174" s="223">
        <f>Q174/(24*3600)*1000000</f>
        <v>8.3704603517861838</v>
      </c>
      <c r="S174" s="174">
        <v>8.6382399999999998E-2</v>
      </c>
      <c r="T174" s="175">
        <f>S174*(G174/F174)</f>
        <v>8.2713559420325322E-2</v>
      </c>
      <c r="U174" s="171">
        <f>S174*G174</f>
        <v>0.14267959940791422</v>
      </c>
      <c r="V174" s="171">
        <f t="shared" si="208"/>
        <v>0.38047893175443792</v>
      </c>
      <c r="W174" s="224">
        <f>V174/(24*3600)*1000000</f>
        <v>4.4036913397504387</v>
      </c>
      <c r="X174" s="174">
        <v>0.27420139999999998</v>
      </c>
      <c r="Y174" s="175">
        <f>X174*(G174/F174)</f>
        <v>0.26255549500866371</v>
      </c>
      <c r="Z174" s="171">
        <f>X174*G174</f>
        <v>0.45290413219694348</v>
      </c>
      <c r="AA174" s="171">
        <f>(Z174/D174)*1000000</f>
        <v>1.2077443525251825</v>
      </c>
      <c r="AB174" s="224">
        <f>AA174/(24*3600)*1000000</f>
        <v>13.978522598671093</v>
      </c>
      <c r="AC174" s="174">
        <v>0.27285654999999998</v>
      </c>
      <c r="AD174" s="175">
        <f>AC174*(G174/F174)</f>
        <v>0.26126776359130988</v>
      </c>
      <c r="AE174" s="171">
        <f>AC174*G174</f>
        <v>0.45068281559467571</v>
      </c>
      <c r="AF174" s="171">
        <f>(AE174/D174)*1000000</f>
        <v>1.2018208415858018</v>
      </c>
      <c r="AG174" s="224">
        <f>AF174/(24*3600)*1000000</f>
        <v>13.909963444280114</v>
      </c>
      <c r="AH174" s="191"/>
      <c r="AI174" s="3"/>
      <c r="AJ174" s="3"/>
      <c r="AK174" s="3"/>
      <c r="AL174" s="3"/>
      <c r="AM174" s="3"/>
      <c r="AN174" s="3"/>
      <c r="AO174" s="3"/>
    </row>
    <row r="175" spans="1:41" s="25" customFormat="1" ht="18" outlineLevel="1" collapsed="1" x14ac:dyDescent="0.25">
      <c r="A175" s="380" t="s">
        <v>18</v>
      </c>
      <c r="B175" s="177" t="s">
        <v>19</v>
      </c>
      <c r="C175" s="178">
        <v>408.48158583025861</v>
      </c>
      <c r="D175" s="179">
        <v>517499.91666666674</v>
      </c>
      <c r="E175" s="180">
        <v>1.9750000000000001</v>
      </c>
      <c r="F175" s="181">
        <v>1.7666106330336999</v>
      </c>
      <c r="G175" s="182">
        <v>1.6933469502179215</v>
      </c>
      <c r="H175" s="187">
        <f t="shared" ref="H175:AG175" si="209">AVERAGE(H171:H174)</f>
        <v>0.32021424999999998</v>
      </c>
      <c r="I175" s="181">
        <f t="shared" si="209"/>
        <v>0.56822397732798158</v>
      </c>
      <c r="J175" s="183">
        <f t="shared" si="209"/>
        <v>1.0772276694260652</v>
      </c>
      <c r="K175" s="187">
        <f t="shared" si="209"/>
        <v>4.8803099999999995E-2</v>
      </c>
      <c r="L175" s="181">
        <f t="shared" si="209"/>
        <v>4.6759222267111079E-2</v>
      </c>
      <c r="M175" s="181">
        <f t="shared" si="209"/>
        <v>8.1906379874633936E-2</v>
      </c>
      <c r="N175" s="183">
        <f t="shared" si="209"/>
        <v>0.15645750967665983</v>
      </c>
      <c r="O175" s="187">
        <f t="shared" si="209"/>
        <v>0.27345502773288893</v>
      </c>
      <c r="P175" s="182">
        <f t="shared" si="209"/>
        <v>0.48631759745334757</v>
      </c>
      <c r="Q175" s="182">
        <f t="shared" si="209"/>
        <v>0.92077015974940535</v>
      </c>
      <c r="R175" s="192">
        <f t="shared" si="209"/>
        <v>10.657062034136636</v>
      </c>
      <c r="S175" s="187">
        <f t="shared" si="209"/>
        <v>8.1987624999999995E-2</v>
      </c>
      <c r="T175" s="181">
        <f t="shared" si="209"/>
        <v>7.8477888505438839E-2</v>
      </c>
      <c r="U175" s="181">
        <f t="shared" si="209"/>
        <v>0.13435574128663957</v>
      </c>
      <c r="V175" s="181">
        <f t="shared" si="209"/>
        <v>0.27030177730582183</v>
      </c>
      <c r="W175" s="184">
        <f t="shared" si="209"/>
        <v>3.1284927928914561</v>
      </c>
      <c r="X175" s="187">
        <f t="shared" si="209"/>
        <v>0.34234514999999999</v>
      </c>
      <c r="Y175" s="181">
        <f t="shared" si="209"/>
        <v>0.32808150098615174</v>
      </c>
      <c r="Z175" s="181">
        <f t="shared" si="209"/>
        <v>0.57805125026824744</v>
      </c>
      <c r="AA175" s="181">
        <f t="shared" si="209"/>
        <v>1.124595485937931</v>
      </c>
      <c r="AB175" s="184">
        <f t="shared" si="209"/>
        <v>13.016151457614942</v>
      </c>
      <c r="AC175" s="187">
        <f t="shared" si="209"/>
        <v>0.36813009999999996</v>
      </c>
      <c r="AD175" s="181">
        <f t="shared" si="209"/>
        <v>0.35275360723135407</v>
      </c>
      <c r="AE175" s="181">
        <f t="shared" si="209"/>
        <v>0.61989334500657756</v>
      </c>
      <c r="AF175" s="181">
        <f t="shared" si="209"/>
        <v>1.1984945584046229</v>
      </c>
      <c r="AG175" s="184">
        <f t="shared" si="209"/>
        <v>13.871464796349802</v>
      </c>
      <c r="AH175" s="191"/>
      <c r="AI175" s="3"/>
      <c r="AJ175" s="3"/>
      <c r="AK175" s="3"/>
      <c r="AL175" s="3"/>
      <c r="AM175" s="3"/>
      <c r="AN175" s="3"/>
      <c r="AO175" s="3"/>
    </row>
    <row r="176" spans="1:41" s="25" customFormat="1" ht="18" outlineLevel="1" x14ac:dyDescent="0.25">
      <c r="A176" s="380"/>
      <c r="B176" s="177" t="s">
        <v>20</v>
      </c>
      <c r="C176" s="178">
        <v>75.005315161867358</v>
      </c>
      <c r="D176" s="179">
        <v>47514.590839020362</v>
      </c>
      <c r="E176" s="180">
        <v>2.4999999999997514E-2</v>
      </c>
      <c r="F176" s="181">
        <v>4.2902333071326501E-2</v>
      </c>
      <c r="G176" s="182">
        <v>4.2902333071324773E-2</v>
      </c>
      <c r="H176" s="187">
        <f t="shared" ref="H176:AG176" si="210">STDEV(H171:H174)/SQRT(H177)</f>
        <v>6.160335111913557E-2</v>
      </c>
      <c r="I176" s="181">
        <f t="shared" si="210"/>
        <v>0.1142633547302724</v>
      </c>
      <c r="J176" s="183">
        <f t="shared" si="210"/>
        <v>0.15695723867442984</v>
      </c>
      <c r="K176" s="187">
        <f t="shared" si="210"/>
        <v>1.2000812552780888E-2</v>
      </c>
      <c r="L176" s="181">
        <f t="shared" si="210"/>
        <v>1.1485141713133052E-2</v>
      </c>
      <c r="M176" s="181">
        <f t="shared" si="210"/>
        <v>1.9598490488679544E-2</v>
      </c>
      <c r="N176" s="183">
        <f t="shared" si="210"/>
        <v>3.0453061602524385E-2</v>
      </c>
      <c r="O176" s="187">
        <f t="shared" si="210"/>
        <v>6.3346460710145103E-2</v>
      </c>
      <c r="P176" s="181">
        <f t="shared" si="210"/>
        <v>0.11857709681782792</v>
      </c>
      <c r="Q176" s="181">
        <f t="shared" si="210"/>
        <v>0.17817687484998118</v>
      </c>
      <c r="R176" s="183">
        <f t="shared" si="210"/>
        <v>2.0622323478007063</v>
      </c>
      <c r="S176" s="187">
        <f t="shared" si="210"/>
        <v>3.8023245025627303E-2</v>
      </c>
      <c r="T176" s="181">
        <f t="shared" si="210"/>
        <v>3.6367291458424031E-2</v>
      </c>
      <c r="U176" s="181">
        <f t="shared" si="210"/>
        <v>6.1178828835441186E-2</v>
      </c>
      <c r="V176" s="181">
        <f t="shared" si="210"/>
        <v>0.11453738986977476</v>
      </c>
      <c r="W176" s="184">
        <f t="shared" si="210"/>
        <v>1.3256642346038745</v>
      </c>
      <c r="X176" s="187">
        <f t="shared" si="210"/>
        <v>4.6506248707270575E-2</v>
      </c>
      <c r="Y176" s="181">
        <f t="shared" si="210"/>
        <v>4.4411116190298562E-2</v>
      </c>
      <c r="Z176" s="181">
        <f t="shared" si="210"/>
        <v>7.354892715536912E-2</v>
      </c>
      <c r="AA176" s="181">
        <f t="shared" si="210"/>
        <v>0.11088316551389119</v>
      </c>
      <c r="AB176" s="184">
        <f t="shared" si="210"/>
        <v>1.2833699712255962</v>
      </c>
      <c r="AC176" s="187">
        <f t="shared" si="210"/>
        <v>5.8942793779841525E-2</v>
      </c>
      <c r="AD176" s="181">
        <f t="shared" si="210"/>
        <v>5.6236010058560312E-2</v>
      </c>
      <c r="AE176" s="181">
        <f t="shared" si="210"/>
        <v>8.9885594061033441E-2</v>
      </c>
      <c r="AF176" s="181">
        <f t="shared" si="210"/>
        <v>0.12507528442609811</v>
      </c>
      <c r="AG176" s="184">
        <f t="shared" si="210"/>
        <v>1.4476306067835463</v>
      </c>
      <c r="AH176" s="191"/>
      <c r="AI176" s="3"/>
      <c r="AJ176" s="3"/>
      <c r="AK176" s="3"/>
      <c r="AL176" s="3"/>
      <c r="AM176" s="3"/>
      <c r="AN176" s="3"/>
      <c r="AO176" s="3"/>
    </row>
    <row r="177" spans="1:41" s="25" customFormat="1" ht="18" outlineLevel="1" x14ac:dyDescent="0.25">
      <c r="A177" s="380"/>
      <c r="B177" s="177" t="s">
        <v>21</v>
      </c>
      <c r="C177" s="185">
        <v>4</v>
      </c>
      <c r="D177" s="186">
        <v>4</v>
      </c>
      <c r="E177" s="18">
        <v>4</v>
      </c>
      <c r="F177" s="18">
        <v>4</v>
      </c>
      <c r="G177" s="18">
        <v>4</v>
      </c>
      <c r="H177" s="203">
        <f t="shared" ref="H177:AG177" si="211">COUNT(H171:H174)</f>
        <v>4</v>
      </c>
      <c r="I177" s="193">
        <f t="shared" si="211"/>
        <v>4</v>
      </c>
      <c r="J177" s="211">
        <f t="shared" si="211"/>
        <v>4</v>
      </c>
      <c r="K177" s="203">
        <f t="shared" si="211"/>
        <v>4</v>
      </c>
      <c r="L177" s="193">
        <f t="shared" si="211"/>
        <v>4</v>
      </c>
      <c r="M177" s="193">
        <f t="shared" si="211"/>
        <v>4</v>
      </c>
      <c r="N177" s="211">
        <f t="shared" si="211"/>
        <v>4</v>
      </c>
      <c r="O177" s="203">
        <f t="shared" si="211"/>
        <v>4</v>
      </c>
      <c r="P177" s="193">
        <f t="shared" si="211"/>
        <v>4</v>
      </c>
      <c r="Q177" s="193">
        <f t="shared" si="211"/>
        <v>4</v>
      </c>
      <c r="R177" s="211">
        <f t="shared" si="211"/>
        <v>4</v>
      </c>
      <c r="S177" s="203">
        <f t="shared" si="211"/>
        <v>4</v>
      </c>
      <c r="T177" s="193">
        <f t="shared" si="211"/>
        <v>4</v>
      </c>
      <c r="U177" s="193">
        <f t="shared" si="211"/>
        <v>4</v>
      </c>
      <c r="V177" s="193">
        <f t="shared" si="211"/>
        <v>4</v>
      </c>
      <c r="W177" s="208">
        <f t="shared" si="211"/>
        <v>4</v>
      </c>
      <c r="X177" s="203">
        <f t="shared" si="211"/>
        <v>4</v>
      </c>
      <c r="Y177" s="193">
        <f t="shared" si="211"/>
        <v>4</v>
      </c>
      <c r="Z177" s="193">
        <f t="shared" si="211"/>
        <v>4</v>
      </c>
      <c r="AA177" s="193">
        <f t="shared" si="211"/>
        <v>4</v>
      </c>
      <c r="AB177" s="208">
        <f t="shared" si="211"/>
        <v>4</v>
      </c>
      <c r="AC177" s="203">
        <f t="shared" si="211"/>
        <v>4</v>
      </c>
      <c r="AD177" s="193">
        <f t="shared" si="211"/>
        <v>4</v>
      </c>
      <c r="AE177" s="193">
        <f t="shared" si="211"/>
        <v>4</v>
      </c>
      <c r="AF177" s="193">
        <f t="shared" si="211"/>
        <v>4</v>
      </c>
      <c r="AG177" s="208">
        <f t="shared" si="211"/>
        <v>4</v>
      </c>
      <c r="AH177" s="191"/>
      <c r="AI177" s="3"/>
      <c r="AJ177" s="3"/>
      <c r="AK177" s="3"/>
      <c r="AL177" s="3"/>
      <c r="AM177" s="3"/>
      <c r="AN177" s="3"/>
      <c r="AO177" s="3"/>
    </row>
    <row r="178" spans="1:41" s="25" customFormat="1" ht="18" outlineLevel="1" x14ac:dyDescent="0.25">
      <c r="A178" s="3"/>
      <c r="B178" s="177"/>
      <c r="C178" s="168"/>
      <c r="D178" s="169"/>
      <c r="E178" s="170"/>
      <c r="F178" s="171"/>
      <c r="G178" s="172"/>
      <c r="H178" s="176"/>
      <c r="I178" s="175"/>
      <c r="J178" s="173"/>
      <c r="K178" s="176"/>
      <c r="L178" s="175"/>
      <c r="M178" s="175"/>
      <c r="N178" s="188"/>
      <c r="O178" s="174"/>
      <c r="P178" s="171"/>
      <c r="Q178" s="171"/>
      <c r="R178" s="222"/>
      <c r="S178" s="174"/>
      <c r="T178" s="175"/>
      <c r="U178" s="171"/>
      <c r="V178" s="171"/>
      <c r="W178" s="216"/>
      <c r="X178" s="174"/>
      <c r="Y178" s="175"/>
      <c r="Z178" s="171"/>
      <c r="AA178" s="171"/>
      <c r="AB178" s="216"/>
      <c r="AC178" s="174"/>
      <c r="AD178" s="175"/>
      <c r="AE178" s="171"/>
      <c r="AF178" s="217"/>
      <c r="AG178" s="216"/>
      <c r="AH178" s="191"/>
      <c r="AI178" s="3"/>
      <c r="AJ178" s="3"/>
      <c r="AK178" s="3"/>
      <c r="AL178" s="3"/>
      <c r="AM178" s="3"/>
      <c r="AN178" s="3"/>
      <c r="AO178" s="3"/>
    </row>
    <row r="179" spans="1:41" s="25" customFormat="1" ht="18" hidden="1" outlineLevel="2" x14ac:dyDescent="0.25">
      <c r="A179" s="3">
        <v>2</v>
      </c>
      <c r="B179" s="377" t="s">
        <v>22</v>
      </c>
      <c r="C179" s="168">
        <v>201.84090771234904</v>
      </c>
      <c r="D179" s="169">
        <v>568333.33333333337</v>
      </c>
      <c r="E179" s="170">
        <v>2</v>
      </c>
      <c r="F179" s="171">
        <v>1.885287084116815</v>
      </c>
      <c r="G179" s="172">
        <v>1.7387597184852577</v>
      </c>
      <c r="H179" s="176">
        <v>0.2772403</v>
      </c>
      <c r="I179" s="175">
        <f>H179*F179</f>
        <v>0.52267755678667105</v>
      </c>
      <c r="J179" s="173">
        <f>(I179/D179)*1000000</f>
        <v>0.91966725534311622</v>
      </c>
      <c r="K179" s="176">
        <v>3.9057080000000001E-2</v>
      </c>
      <c r="L179" s="175">
        <f>K179*(G179/F179)</f>
        <v>3.6021504628017884E-2</v>
      </c>
      <c r="M179" s="175">
        <f>K179*G179</f>
        <v>6.7910877425656185E-2</v>
      </c>
      <c r="N179" s="173">
        <f>(M179/D179)*1000000</f>
        <v>0.1194912799278408</v>
      </c>
      <c r="O179" s="174">
        <f>H179-L179</f>
        <v>0.2412187953719821</v>
      </c>
      <c r="P179" s="171">
        <f>I179-M179</f>
        <v>0.45476667936101489</v>
      </c>
      <c r="Q179" s="171">
        <f>J179-N179</f>
        <v>0.80017597541527541</v>
      </c>
      <c r="R179" s="223">
        <f>Q179/(48*3600)*1000000</f>
        <v>4.630648005875436</v>
      </c>
      <c r="S179" s="174">
        <v>0</v>
      </c>
      <c r="T179" s="171">
        <f>S179*(G179/F179)</f>
        <v>0</v>
      </c>
      <c r="U179" s="171">
        <f>S179*G179</f>
        <v>0</v>
      </c>
      <c r="V179" s="171">
        <f>(U179/D179)*1000000</f>
        <v>0</v>
      </c>
      <c r="W179" s="224">
        <f>V179/(48*3600)*1000000</f>
        <v>0</v>
      </c>
      <c r="X179" s="174">
        <v>1.7508570000000001</v>
      </c>
      <c r="Y179" s="175">
        <f>X179*(G179/F179)</f>
        <v>1.6147777439710678</v>
      </c>
      <c r="Z179" s="171">
        <f>X179*G179</f>
        <v>3.0443196244279429</v>
      </c>
      <c r="AA179" s="171">
        <f>(Z179/D179)*1000000</f>
        <v>5.3565741192280516</v>
      </c>
      <c r="AB179" s="224">
        <f>AA179/(48*3600)*1000000</f>
        <v>30.998692819606784</v>
      </c>
      <c r="AC179" s="174">
        <v>1.7876719999999999</v>
      </c>
      <c r="AD179" s="175">
        <f>AC179*(G179/F179)</f>
        <v>1.6487314264501591</v>
      </c>
      <c r="AE179" s="171">
        <f>AC179*G179</f>
        <v>3.1083320634639775</v>
      </c>
      <c r="AF179" s="171">
        <f>(AE179/D179)*1000000</f>
        <v>5.4692059767694614</v>
      </c>
      <c r="AG179" s="224">
        <f>AF179/(48*3600)*1000000</f>
        <v>31.650497550749201</v>
      </c>
      <c r="AH179" s="191"/>
      <c r="AI179" s="3"/>
      <c r="AJ179" s="3"/>
      <c r="AK179" s="3"/>
      <c r="AL179" s="3"/>
      <c r="AM179" s="3"/>
      <c r="AN179" s="3"/>
      <c r="AO179" s="3"/>
    </row>
    <row r="180" spans="1:41" s="25" customFormat="1" ht="18" hidden="1" outlineLevel="2" x14ac:dyDescent="0.25">
      <c r="A180" s="3">
        <v>5</v>
      </c>
      <c r="B180" s="378"/>
      <c r="C180" s="168">
        <v>554.81865163444536</v>
      </c>
      <c r="D180" s="169">
        <v>563333</v>
      </c>
      <c r="E180" s="170">
        <v>2</v>
      </c>
      <c r="F180" s="171">
        <v>1.687452344518813</v>
      </c>
      <c r="G180" s="172">
        <v>1.5409249788872557</v>
      </c>
      <c r="H180" s="176">
        <v>0.31399300000000002</v>
      </c>
      <c r="I180" s="175">
        <f>H180*F180</f>
        <v>0.52984822401249565</v>
      </c>
      <c r="J180" s="173">
        <f>(I180/D180)*1000000</f>
        <v>0.94055953408107762</v>
      </c>
      <c r="K180" s="176">
        <v>3.8945550000000002E-2</v>
      </c>
      <c r="L180" s="175">
        <f>K180*(G180/F180)</f>
        <v>3.556377221936622E-2</v>
      </c>
      <c r="M180" s="175">
        <f>K180*G180</f>
        <v>6.0012170811502563E-2</v>
      </c>
      <c r="N180" s="173">
        <f>(M180/D180)*1000000</f>
        <v>0.10653054376630264</v>
      </c>
      <c r="O180" s="174">
        <f t="shared" ref="O180:Q182" si="212">H180-L180</f>
        <v>0.27842922778063378</v>
      </c>
      <c r="P180" s="171">
        <f t="shared" si="212"/>
        <v>0.46983605320099309</v>
      </c>
      <c r="Q180" s="171">
        <f t="shared" si="212"/>
        <v>0.83402899031477495</v>
      </c>
      <c r="R180" s="223">
        <f>Q180/(48*3600)*1000000</f>
        <v>4.8265566569142067</v>
      </c>
      <c r="S180" s="174">
        <v>0.17578147999999999</v>
      </c>
      <c r="T180" s="171">
        <f>S180*(G180/F180)</f>
        <v>0.16051776172381899</v>
      </c>
      <c r="U180" s="171">
        <f>S180*G180</f>
        <v>0.27086607335777052</v>
      </c>
      <c r="V180" s="171">
        <f t="shared" ref="V180:V182" si="213">(U180/D180)*1000000</f>
        <v>0.4808276336691984</v>
      </c>
      <c r="W180" s="224">
        <f>V180/(48*3600)*1000000</f>
        <v>2.7825673244745275</v>
      </c>
      <c r="X180" s="174">
        <v>1.5428999999999999</v>
      </c>
      <c r="Y180" s="175">
        <f>X180*(G180/F180)</f>
        <v>1.4089246180182367</v>
      </c>
      <c r="Z180" s="171">
        <f>X180*G180</f>
        <v>2.3774931499251468</v>
      </c>
      <c r="AA180" s="171">
        <f>(Z180/D180)*1000000</f>
        <v>4.2204045385680349</v>
      </c>
      <c r="AB180" s="224">
        <f>AA180/(48*3600)*1000000</f>
        <v>24.423637375972426</v>
      </c>
      <c r="AC180" s="174">
        <v>2.8114219999999999</v>
      </c>
      <c r="AD180" s="175">
        <f>AC180*(G180/F180)</f>
        <v>2.5672964336237389</v>
      </c>
      <c r="AE180" s="171">
        <f>AC180*G180</f>
        <v>4.3321903859931661</v>
      </c>
      <c r="AF180" s="171">
        <f t="shared" ref="AF180:AF182" si="214">(AE180/D180)*1000000</f>
        <v>7.690283342167362</v>
      </c>
      <c r="AG180" s="224">
        <f>AF180/(48*3600)*1000000</f>
        <v>44.503954526431492</v>
      </c>
      <c r="AH180" s="191"/>
      <c r="AI180" s="3"/>
      <c r="AJ180" s="3"/>
      <c r="AK180" s="3"/>
      <c r="AL180" s="3"/>
      <c r="AM180" s="3"/>
      <c r="AN180" s="3"/>
      <c r="AO180" s="3"/>
    </row>
    <row r="181" spans="1:41" s="25" customFormat="1" ht="18" hidden="1" outlineLevel="2" x14ac:dyDescent="0.25">
      <c r="A181" s="3">
        <v>6</v>
      </c>
      <c r="B181" s="378"/>
      <c r="C181" s="168">
        <v>410.55850890524312</v>
      </c>
      <c r="D181" s="169">
        <v>563333.33333333337</v>
      </c>
      <c r="E181" s="170">
        <v>2</v>
      </c>
      <c r="F181" s="171">
        <v>1.7687187066500463</v>
      </c>
      <c r="G181" s="172">
        <v>1.6221913410184889</v>
      </c>
      <c r="H181" s="176">
        <v>0.26878839999999998</v>
      </c>
      <c r="I181" s="175">
        <f>H181*F181</f>
        <v>0.47541107121053527</v>
      </c>
      <c r="J181" s="173">
        <f>(I181/D181)*1000000</f>
        <v>0.84392497848024006</v>
      </c>
      <c r="K181" s="176">
        <v>2.7016430000000001E-2</v>
      </c>
      <c r="L181" s="175">
        <f>K181*(G181/F181)</f>
        <v>2.4778286477355266E-2</v>
      </c>
      <c r="M181" s="175">
        <f>K181*G181</f>
        <v>4.382581881123214E-2</v>
      </c>
      <c r="N181" s="173">
        <f>(M181/D181)*1000000</f>
        <v>7.7797311499228639E-2</v>
      </c>
      <c r="O181" s="174">
        <f t="shared" si="212"/>
        <v>0.24401011352264471</v>
      </c>
      <c r="P181" s="171">
        <f t="shared" si="212"/>
        <v>0.43158525239930312</v>
      </c>
      <c r="Q181" s="171">
        <f t="shared" si="212"/>
        <v>0.76612766698101142</v>
      </c>
      <c r="R181" s="223">
        <f>Q181/(48*3600)*1000000</f>
        <v>4.4336091839178904</v>
      </c>
      <c r="S181" s="174">
        <v>0</v>
      </c>
      <c r="T181" s="171">
        <f>S181*(G181/F181)</f>
        <v>0</v>
      </c>
      <c r="U181" s="171">
        <f>S181*G181</f>
        <v>0</v>
      </c>
      <c r="V181" s="171">
        <f t="shared" si="213"/>
        <v>0</v>
      </c>
      <c r="W181" s="224">
        <f>V181/(48*3600)*1000000</f>
        <v>0</v>
      </c>
      <c r="X181" s="174">
        <v>1.4782249999999999</v>
      </c>
      <c r="Y181" s="175">
        <f>X181*(G181/F181)</f>
        <v>1.3557632347422841</v>
      </c>
      <c r="Z181" s="171">
        <f>X181*G181</f>
        <v>2.3979637950770556</v>
      </c>
      <c r="AA181" s="171">
        <f>(Z181/D181)*1000000</f>
        <v>4.2567404646338263</v>
      </c>
      <c r="AB181" s="224">
        <f>AA181/(48*3600)*1000000</f>
        <v>24.6339147258902</v>
      </c>
      <c r="AC181" s="174">
        <v>3.119704</v>
      </c>
      <c r="AD181" s="175">
        <f>AC181*(G181/F181)</f>
        <v>2.8612558889738997</v>
      </c>
      <c r="AE181" s="171">
        <f>AC181*G181</f>
        <v>5.0607568153407438</v>
      </c>
      <c r="AF181" s="171">
        <f t="shared" si="214"/>
        <v>8.9835919798948112</v>
      </c>
      <c r="AG181" s="224">
        <f>AF181/(48*3600)*1000000</f>
        <v>51.988379513280151</v>
      </c>
      <c r="AH181" s="191"/>
      <c r="AI181" s="3"/>
      <c r="AJ181" s="3"/>
      <c r="AK181" s="3"/>
      <c r="AL181" s="3"/>
      <c r="AM181" s="3"/>
      <c r="AN181" s="3"/>
      <c r="AO181" s="3"/>
    </row>
    <row r="182" spans="1:41" s="25" customFormat="1" ht="18" hidden="1" outlineLevel="2" x14ac:dyDescent="0.25">
      <c r="A182" s="3">
        <v>8</v>
      </c>
      <c r="B182" s="379"/>
      <c r="C182" s="168">
        <v>466.70827506899707</v>
      </c>
      <c r="D182" s="169">
        <v>375000</v>
      </c>
      <c r="E182" s="170">
        <v>1.9</v>
      </c>
      <c r="F182" s="171">
        <v>1.7249843968491261</v>
      </c>
      <c r="G182" s="172">
        <v>1.5784570312175688</v>
      </c>
      <c r="H182" s="176">
        <v>0.22251029999999999</v>
      </c>
      <c r="I182" s="175">
        <f>H182*F182</f>
        <v>0.38382679563821809</v>
      </c>
      <c r="J182" s="173">
        <f>(I182/D182)*1000000</f>
        <v>1.023538121701915</v>
      </c>
      <c r="K182" s="176">
        <v>1.8577099999999999E-2</v>
      </c>
      <c r="L182" s="175">
        <f>K182*(G182/F182)</f>
        <v>1.6999083683419899E-2</v>
      </c>
      <c r="M182" s="175">
        <f>K182*G182</f>
        <v>2.9323154114631895E-2</v>
      </c>
      <c r="N182" s="173">
        <f>(M182/D182)*1000000</f>
        <v>7.8195077639018395E-2</v>
      </c>
      <c r="O182" s="174">
        <f t="shared" si="212"/>
        <v>0.20551121631658009</v>
      </c>
      <c r="P182" s="171">
        <f t="shared" si="212"/>
        <v>0.35450364152358621</v>
      </c>
      <c r="Q182" s="171">
        <f t="shared" si="212"/>
        <v>0.94534304406289671</v>
      </c>
      <c r="R182" s="223">
        <f>Q182/(48*3600)*1000000</f>
        <v>5.4707352086973184</v>
      </c>
      <c r="S182" s="174">
        <v>0</v>
      </c>
      <c r="T182" s="171">
        <f>S182*(G182/F182)</f>
        <v>0</v>
      </c>
      <c r="U182" s="171">
        <f>S182*G182</f>
        <v>0</v>
      </c>
      <c r="V182" s="171">
        <f t="shared" si="213"/>
        <v>0</v>
      </c>
      <c r="W182" s="224">
        <f>V182/(48*3600)*1000000</f>
        <v>0</v>
      </c>
      <c r="X182" s="174">
        <v>1.437082</v>
      </c>
      <c r="Y182" s="175">
        <f>X182*(G182/F182)</f>
        <v>1.3150102641389902</v>
      </c>
      <c r="Z182" s="171">
        <f>X182*G182</f>
        <v>2.2683721873362059</v>
      </c>
      <c r="AA182" s="171">
        <f>(Z182/D182)*1000000</f>
        <v>6.0489924995632158</v>
      </c>
      <c r="AB182" s="224">
        <f>AA182/(48*3600)*1000000</f>
        <v>35.005743631731569</v>
      </c>
      <c r="AC182" s="174">
        <v>2.9880209999999998</v>
      </c>
      <c r="AD182" s="175">
        <f>AC182*(G182/F182)</f>
        <v>2.7342060400609358</v>
      </c>
      <c r="AE182" s="171">
        <f>AC182*G182</f>
        <v>4.7164627568757505</v>
      </c>
      <c r="AF182" s="171">
        <f t="shared" si="214"/>
        <v>12.577234018335334</v>
      </c>
      <c r="AG182" s="224">
        <f>AF182/(48*3600)*1000000</f>
        <v>72.784919087588733</v>
      </c>
      <c r="AH182" s="191"/>
      <c r="AI182" s="3"/>
      <c r="AJ182" s="3"/>
      <c r="AK182" s="3"/>
      <c r="AL182" s="3"/>
      <c r="AM182" s="3"/>
      <c r="AN182" s="3"/>
      <c r="AO182" s="3"/>
    </row>
    <row r="183" spans="1:41" s="25" customFormat="1" ht="18" outlineLevel="1" collapsed="1" x14ac:dyDescent="0.25">
      <c r="A183" s="380" t="s">
        <v>22</v>
      </c>
      <c r="B183" s="177" t="s">
        <v>19</v>
      </c>
      <c r="C183" s="178">
        <v>408.48158583025861</v>
      </c>
      <c r="D183" s="179">
        <v>517499.91666666674</v>
      </c>
      <c r="E183" s="180">
        <v>1.9750000000000001</v>
      </c>
      <c r="F183" s="181">
        <v>1.7666106330336999</v>
      </c>
      <c r="G183" s="182">
        <v>1.6200832674021428</v>
      </c>
      <c r="H183" s="187">
        <f t="shared" ref="H183:AG183" si="215">AVERAGE(H179:H182)</f>
        <v>0.27063300000000001</v>
      </c>
      <c r="I183" s="181">
        <f t="shared" si="215"/>
        <v>0.47794091191198007</v>
      </c>
      <c r="J183" s="183">
        <f t="shared" si="215"/>
        <v>0.93192247240158721</v>
      </c>
      <c r="K183" s="187">
        <f t="shared" si="215"/>
        <v>3.0899039999999999E-2</v>
      </c>
      <c r="L183" s="181">
        <f t="shared" si="215"/>
        <v>2.8340661752039819E-2</v>
      </c>
      <c r="M183" s="181">
        <f t="shared" si="215"/>
        <v>5.0268005290755695E-2</v>
      </c>
      <c r="N183" s="183">
        <f t="shared" si="215"/>
        <v>9.5503553208097614E-2</v>
      </c>
      <c r="O183" s="187">
        <f t="shared" si="215"/>
        <v>0.24229233824796018</v>
      </c>
      <c r="P183" s="181">
        <f t="shared" si="215"/>
        <v>0.42767290662122431</v>
      </c>
      <c r="Q183" s="181">
        <f t="shared" si="215"/>
        <v>0.83641891919348965</v>
      </c>
      <c r="R183" s="183">
        <f t="shared" si="215"/>
        <v>4.8403872638512127</v>
      </c>
      <c r="S183" s="187">
        <f t="shared" si="215"/>
        <v>4.3945369999999997E-2</v>
      </c>
      <c r="T183" s="181">
        <f t="shared" si="215"/>
        <v>4.0129440430954746E-2</v>
      </c>
      <c r="U183" s="181">
        <f t="shared" si="215"/>
        <v>6.771651833944263E-2</v>
      </c>
      <c r="V183" s="181">
        <f t="shared" si="215"/>
        <v>0.1202069084172996</v>
      </c>
      <c r="W183" s="184">
        <f t="shared" si="215"/>
        <v>0.69564183111863187</v>
      </c>
      <c r="X183" s="187">
        <f t="shared" si="215"/>
        <v>1.5522660000000001</v>
      </c>
      <c r="Y183" s="181">
        <f t="shared" si="215"/>
        <v>1.4236189652176447</v>
      </c>
      <c r="Z183" s="181">
        <f t="shared" si="215"/>
        <v>2.5220371891915878</v>
      </c>
      <c r="AA183" s="181">
        <f t="shared" si="215"/>
        <v>4.9706779054982819</v>
      </c>
      <c r="AB183" s="184">
        <f t="shared" si="215"/>
        <v>28.765497138300248</v>
      </c>
      <c r="AC183" s="187">
        <f t="shared" si="215"/>
        <v>2.6767047499999999</v>
      </c>
      <c r="AD183" s="181">
        <f t="shared" si="215"/>
        <v>2.4528724472771835</v>
      </c>
      <c r="AE183" s="181">
        <f t="shared" si="215"/>
        <v>4.3044355054184091</v>
      </c>
      <c r="AF183" s="181">
        <f t="shared" si="215"/>
        <v>8.6800788292917428</v>
      </c>
      <c r="AG183" s="184">
        <f t="shared" si="215"/>
        <v>50.231937669512391</v>
      </c>
      <c r="AH183" s="191"/>
      <c r="AI183" s="3"/>
      <c r="AJ183" s="3"/>
      <c r="AK183" s="3"/>
      <c r="AL183" s="3"/>
      <c r="AM183" s="3"/>
      <c r="AN183" s="3"/>
      <c r="AO183" s="3"/>
    </row>
    <row r="184" spans="1:41" s="25" customFormat="1" ht="18" outlineLevel="1" x14ac:dyDescent="0.25">
      <c r="A184" s="380"/>
      <c r="B184" s="177" t="s">
        <v>20</v>
      </c>
      <c r="C184" s="178">
        <v>75.005315161867358</v>
      </c>
      <c r="D184" s="179">
        <v>47514.590839020362</v>
      </c>
      <c r="E184" s="180">
        <v>2.4999999999997514E-2</v>
      </c>
      <c r="F184" s="181">
        <v>4.2902333071326501E-2</v>
      </c>
      <c r="G184" s="182">
        <v>4.2902333071324773E-2</v>
      </c>
      <c r="H184" s="187">
        <f t="shared" ref="H184:AG184" si="216">STDEV(H179:H182)/SQRT(H185)</f>
        <v>1.8803684961863101E-2</v>
      </c>
      <c r="I184" s="181">
        <f t="shared" si="216"/>
        <v>3.3614981060173896E-2</v>
      </c>
      <c r="J184" s="183">
        <f t="shared" si="216"/>
        <v>3.6925347338429268E-2</v>
      </c>
      <c r="K184" s="187">
        <f t="shared" si="216"/>
        <v>4.9850175994122685E-3</v>
      </c>
      <c r="L184" s="181">
        <f t="shared" si="216"/>
        <v>4.587034107068776E-3</v>
      </c>
      <c r="M184" s="181">
        <f t="shared" si="216"/>
        <v>8.5946119569718926E-3</v>
      </c>
      <c r="N184" s="183">
        <f t="shared" si="216"/>
        <v>1.0448683632919703E-2</v>
      </c>
      <c r="O184" s="187">
        <f t="shared" si="216"/>
        <v>1.4896389276791672E-2</v>
      </c>
      <c r="P184" s="181">
        <f t="shared" si="216"/>
        <v>2.5626892215012173E-2</v>
      </c>
      <c r="Q184" s="181">
        <f t="shared" si="216"/>
        <v>3.886363751409163E-2</v>
      </c>
      <c r="R184" s="183">
        <f t="shared" si="216"/>
        <v>0.22490530968803013</v>
      </c>
      <c r="S184" s="187">
        <f t="shared" si="216"/>
        <v>4.3945369999999997E-2</v>
      </c>
      <c r="T184" s="181">
        <f t="shared" si="216"/>
        <v>4.0129440430954746E-2</v>
      </c>
      <c r="U184" s="181">
        <f t="shared" si="216"/>
        <v>6.771651833944263E-2</v>
      </c>
      <c r="V184" s="181">
        <f t="shared" si="216"/>
        <v>0.1202069084172996</v>
      </c>
      <c r="W184" s="184">
        <f t="shared" si="216"/>
        <v>0.69564183111863187</v>
      </c>
      <c r="X184" s="187">
        <f t="shared" si="216"/>
        <v>6.9687116679962247E-2</v>
      </c>
      <c r="Y184" s="181">
        <f t="shared" si="216"/>
        <v>6.6556900870892791E-2</v>
      </c>
      <c r="Z184" s="181">
        <f t="shared" si="216"/>
        <v>0.17640201759458091</v>
      </c>
      <c r="AA184" s="181">
        <f t="shared" si="216"/>
        <v>0.4457479712177928</v>
      </c>
      <c r="AB184" s="184">
        <f t="shared" si="216"/>
        <v>2.579560018621474</v>
      </c>
      <c r="AC184" s="187">
        <f t="shared" si="216"/>
        <v>0.30299809007026668</v>
      </c>
      <c r="AD184" s="181">
        <f t="shared" si="216"/>
        <v>0.27472126114615886</v>
      </c>
      <c r="AE184" s="181">
        <f t="shared" si="216"/>
        <v>0.4255606260214384</v>
      </c>
      <c r="AF184" s="181">
        <f t="shared" si="216"/>
        <v>1.4879890899430532</v>
      </c>
      <c r="AG184" s="184">
        <f t="shared" si="216"/>
        <v>8.6110479742075086</v>
      </c>
      <c r="AH184" s="191"/>
      <c r="AI184" s="3"/>
      <c r="AJ184" s="3"/>
      <c r="AK184" s="3"/>
      <c r="AL184" s="3"/>
      <c r="AM184" s="3"/>
      <c r="AN184" s="3"/>
      <c r="AO184" s="3"/>
    </row>
    <row r="185" spans="1:41" s="25" customFormat="1" ht="18" outlineLevel="1" x14ac:dyDescent="0.25">
      <c r="A185" s="380"/>
      <c r="B185" s="177" t="s">
        <v>21</v>
      </c>
      <c r="C185" s="185">
        <v>4</v>
      </c>
      <c r="D185" s="186">
        <v>4</v>
      </c>
      <c r="E185" s="18">
        <v>4</v>
      </c>
      <c r="F185" s="18">
        <v>4</v>
      </c>
      <c r="G185" s="18">
        <v>4</v>
      </c>
      <c r="H185" s="203">
        <f t="shared" ref="H185:AG185" si="217">COUNT(H179:H182)</f>
        <v>4</v>
      </c>
      <c r="I185" s="193">
        <f t="shared" si="217"/>
        <v>4</v>
      </c>
      <c r="J185" s="211">
        <f t="shared" si="217"/>
        <v>4</v>
      </c>
      <c r="K185" s="203">
        <f t="shared" si="217"/>
        <v>4</v>
      </c>
      <c r="L185" s="193">
        <f t="shared" si="217"/>
        <v>4</v>
      </c>
      <c r="M185" s="193">
        <f t="shared" si="217"/>
        <v>4</v>
      </c>
      <c r="N185" s="211">
        <f t="shared" si="217"/>
        <v>4</v>
      </c>
      <c r="O185" s="203">
        <f t="shared" si="217"/>
        <v>4</v>
      </c>
      <c r="P185" s="193">
        <f t="shared" si="217"/>
        <v>4</v>
      </c>
      <c r="Q185" s="193">
        <f t="shared" si="217"/>
        <v>4</v>
      </c>
      <c r="R185" s="211">
        <f t="shared" si="217"/>
        <v>4</v>
      </c>
      <c r="S185" s="203">
        <f t="shared" si="217"/>
        <v>4</v>
      </c>
      <c r="T185" s="193">
        <f t="shared" si="217"/>
        <v>4</v>
      </c>
      <c r="U185" s="193">
        <f t="shared" si="217"/>
        <v>4</v>
      </c>
      <c r="V185" s="193">
        <f t="shared" si="217"/>
        <v>4</v>
      </c>
      <c r="W185" s="208">
        <f t="shared" si="217"/>
        <v>4</v>
      </c>
      <c r="X185" s="203">
        <f t="shared" si="217"/>
        <v>4</v>
      </c>
      <c r="Y185" s="193">
        <f t="shared" si="217"/>
        <v>4</v>
      </c>
      <c r="Z185" s="193">
        <f t="shared" si="217"/>
        <v>4</v>
      </c>
      <c r="AA185" s="193">
        <f t="shared" si="217"/>
        <v>4</v>
      </c>
      <c r="AB185" s="208">
        <f t="shared" si="217"/>
        <v>4</v>
      </c>
      <c r="AC185" s="203">
        <f t="shared" si="217"/>
        <v>4</v>
      </c>
      <c r="AD185" s="193">
        <f t="shared" si="217"/>
        <v>4</v>
      </c>
      <c r="AE185" s="193">
        <f t="shared" si="217"/>
        <v>4</v>
      </c>
      <c r="AF185" s="193">
        <f t="shared" si="217"/>
        <v>4</v>
      </c>
      <c r="AG185" s="208">
        <f t="shared" si="217"/>
        <v>4</v>
      </c>
      <c r="AH185" s="191"/>
      <c r="AI185" s="3"/>
      <c r="AJ185" s="3"/>
      <c r="AK185" s="3"/>
      <c r="AL185" s="3"/>
      <c r="AM185" s="3"/>
      <c r="AN185" s="3"/>
      <c r="AO185" s="3"/>
    </row>
    <row r="186" spans="1:41" s="21" customFormat="1" ht="18" outlineLevel="1" x14ac:dyDescent="0.25">
      <c r="A186" s="3"/>
      <c r="B186" s="177"/>
      <c r="C186" s="168"/>
      <c r="D186" s="169"/>
      <c r="E186" s="170"/>
      <c r="F186" s="171"/>
      <c r="G186" s="172"/>
      <c r="H186" s="176"/>
      <c r="I186" s="175"/>
      <c r="J186" s="173"/>
      <c r="K186" s="176"/>
      <c r="L186" s="175"/>
      <c r="M186" s="175"/>
      <c r="N186" s="188"/>
      <c r="O186" s="174"/>
      <c r="P186" s="171"/>
      <c r="Q186" s="171"/>
      <c r="R186" s="222"/>
      <c r="S186" s="174"/>
      <c r="T186" s="171"/>
      <c r="U186" s="171"/>
      <c r="V186" s="171"/>
      <c r="W186" s="216"/>
      <c r="X186" s="174"/>
      <c r="Y186" s="175"/>
      <c r="Z186" s="171"/>
      <c r="AA186" s="171"/>
      <c r="AB186" s="216"/>
      <c r="AC186" s="174"/>
      <c r="AD186" s="175"/>
      <c r="AE186" s="171"/>
      <c r="AF186" s="217"/>
      <c r="AG186" s="216"/>
      <c r="AH186" s="191"/>
      <c r="AI186" s="3"/>
      <c r="AJ186" s="3"/>
      <c r="AK186" s="3"/>
      <c r="AL186" s="3"/>
      <c r="AM186" s="3"/>
      <c r="AN186" s="3"/>
      <c r="AO186" s="3"/>
    </row>
    <row r="187" spans="1:41" s="25" customFormat="1" ht="18" hidden="1" outlineLevel="2" x14ac:dyDescent="0.25">
      <c r="A187" s="3">
        <v>2</v>
      </c>
      <c r="B187" s="377" t="s">
        <v>23</v>
      </c>
      <c r="C187" s="168">
        <v>201.84090771234904</v>
      </c>
      <c r="D187" s="169">
        <v>568333.33333333337</v>
      </c>
      <c r="E187" s="170">
        <v>2</v>
      </c>
      <c r="F187" s="171">
        <v>1.885287084116815</v>
      </c>
      <c r="G187" s="172">
        <v>1.8385643788415529</v>
      </c>
      <c r="H187" s="176">
        <v>6.6700869999999997</v>
      </c>
      <c r="I187" s="175">
        <f>H187*F187</f>
        <v>12.575028871035473</v>
      </c>
      <c r="J187" s="173">
        <f t="shared" ref="J187:J214" si="218">(I187/D187)*1000000</f>
        <v>22.126150506220771</v>
      </c>
      <c r="K187" s="176">
        <v>5.3808769999999999</v>
      </c>
      <c r="L187" s="175">
        <f>K187*(G187/F187)</f>
        <v>5.2475237657305289</v>
      </c>
      <c r="M187" s="175">
        <f>K187*G187</f>
        <v>9.8930887791277975</v>
      </c>
      <c r="N187" s="173">
        <f t="shared" ref="N187:N214" si="219">(M187/D187)*1000000</f>
        <v>17.407194332776182</v>
      </c>
      <c r="O187" s="174">
        <f>H187-L187</f>
        <v>1.4225632342694707</v>
      </c>
      <c r="P187" s="171">
        <f>I187-M187</f>
        <v>2.6819400919076752</v>
      </c>
      <c r="Q187" s="171">
        <f>J187-N187</f>
        <v>4.7189561734445888</v>
      </c>
      <c r="R187" s="223">
        <f t="shared" ref="R187:R205" si="220">Q187/(24*3600)*1000000</f>
        <v>54.61754830375682</v>
      </c>
      <c r="S187" s="174">
        <v>0.27298359999999999</v>
      </c>
      <c r="T187" s="171">
        <f>S187*(G187/F187)</f>
        <v>0.2662183002240483</v>
      </c>
      <c r="U187" s="171">
        <f>S187*G187</f>
        <v>0.5018979229679309</v>
      </c>
      <c r="V187" s="171">
        <f>(U187/D187)*1000000</f>
        <v>0.88310484979694581</v>
      </c>
      <c r="W187" s="224">
        <f t="shared" ref="W187:W205" si="221">V187/(24*3600)*1000000</f>
        <v>10.221120946723909</v>
      </c>
      <c r="X187" s="174">
        <v>0.45937109999999998</v>
      </c>
      <c r="Y187" s="175">
        <f>X187*(G187/F187)</f>
        <v>0.44798659485057463</v>
      </c>
      <c r="Z187" s="171">
        <f>X187*G187</f>
        <v>0.84458334112926081</v>
      </c>
      <c r="AA187" s="171">
        <f t="shared" ref="AA187:AA203" si="222">(Z187/D187)*1000000</f>
        <v>1.4860703949488459</v>
      </c>
      <c r="AB187" s="224">
        <f t="shared" ref="AB187:AB206" si="223">AA187/(24*3600)*1000000</f>
        <v>17.19988883042646</v>
      </c>
      <c r="AC187" s="174">
        <v>0.12500259999999999</v>
      </c>
      <c r="AD187" s="175">
        <f>AC187*(G187/F187)</f>
        <v>0.1219046847341255</v>
      </c>
      <c r="AE187" s="171">
        <f>AC187*G187</f>
        <v>0.2298253276225791</v>
      </c>
      <c r="AF187" s="171">
        <f>(AE187/D187)*1000000</f>
        <v>0.40438474068488989</v>
      </c>
      <c r="AG187" s="224">
        <f t="shared" ref="AG187:AG206" si="224">AF187/(24*3600)*1000000</f>
        <v>4.6803789431121521</v>
      </c>
      <c r="AH187" s="191"/>
      <c r="AI187" s="3"/>
      <c r="AJ187" s="3"/>
      <c r="AK187" s="3"/>
      <c r="AL187" s="3"/>
      <c r="AM187" s="3"/>
      <c r="AN187" s="3"/>
      <c r="AO187" s="3"/>
    </row>
    <row r="188" spans="1:41" s="25" customFormat="1" ht="18" hidden="1" outlineLevel="2" x14ac:dyDescent="0.25">
      <c r="A188" s="3">
        <v>5</v>
      </c>
      <c r="B188" s="378"/>
      <c r="C188" s="168">
        <v>554.81865163444536</v>
      </c>
      <c r="D188" s="169">
        <v>563333</v>
      </c>
      <c r="E188" s="170">
        <v>2</v>
      </c>
      <c r="F188" s="171">
        <v>1.687452344518813</v>
      </c>
      <c r="G188" s="172">
        <v>1.6407296392435509</v>
      </c>
      <c r="H188" s="176">
        <v>6.6529259999999999</v>
      </c>
      <c r="I188" s="175">
        <f>H188*F188</f>
        <v>11.226495576610168</v>
      </c>
      <c r="J188" s="173">
        <f>(I188/D188)*1000000</f>
        <v>19.928702164812229</v>
      </c>
      <c r="K188" s="176">
        <v>4.6660199999999996</v>
      </c>
      <c r="L188" s="175">
        <f>K188*(G188/F188)</f>
        <v>4.5368257872113444</v>
      </c>
      <c r="M188" s="175">
        <f>K188*G188</f>
        <v>7.6556773113031928</v>
      </c>
      <c r="N188" s="173">
        <f>(M188/D188)*1000000</f>
        <v>13.589967765607895</v>
      </c>
      <c r="O188" s="174">
        <f t="shared" ref="O188:Q190" si="225">H188-L188</f>
        <v>2.1161002127886555</v>
      </c>
      <c r="P188" s="171">
        <f t="shared" si="225"/>
        <v>3.5708182653069747</v>
      </c>
      <c r="Q188" s="171">
        <f t="shared" si="225"/>
        <v>6.3387343992043341</v>
      </c>
      <c r="R188" s="223">
        <f>Q188/(24*3600)*1000000</f>
        <v>73.36498147227239</v>
      </c>
      <c r="S188" s="174">
        <v>0.75408249999999999</v>
      </c>
      <c r="T188" s="171">
        <f>S188*(G188/F188)</f>
        <v>0.73320322923707981</v>
      </c>
      <c r="U188" s="171">
        <f>S188*G188</f>
        <v>1.237245508184875</v>
      </c>
      <c r="V188" s="171">
        <f t="shared" ref="V188:V190" si="226">(U188/D188)*1000000</f>
        <v>2.1962951010945124</v>
      </c>
      <c r="W188" s="224">
        <f>V188/(24*3600)*1000000</f>
        <v>25.420082188593891</v>
      </c>
      <c r="X188" s="174">
        <v>0.66217320000000002</v>
      </c>
      <c r="Y188" s="175">
        <f>X188*(G188/F188)</f>
        <v>0.64383874251723217</v>
      </c>
      <c r="Z188" s="171">
        <f>X188*G188</f>
        <v>1.0864471955527477</v>
      </c>
      <c r="AA188" s="171">
        <f>(Z188/D188)*1000000</f>
        <v>1.928605630333653</v>
      </c>
      <c r="AB188" s="224">
        <f>AA188/(24*3600)*1000000</f>
        <v>22.32182442515802</v>
      </c>
      <c r="AC188" s="174">
        <v>0.27907884999999999</v>
      </c>
      <c r="AD188" s="175">
        <f>AC188*(G188/F188)</f>
        <v>0.27135162801387197</v>
      </c>
      <c r="AE188" s="171">
        <f>AC188*G188</f>
        <v>0.45789294088100502</v>
      </c>
      <c r="AF188" s="171">
        <f t="shared" ref="AF188:AF190" si="227">(AE188/D188)*1000000</f>
        <v>0.81282818666935019</v>
      </c>
      <c r="AG188" s="224">
        <f>AF188/(24*3600)*1000000</f>
        <v>9.4077336420063684</v>
      </c>
      <c r="AH188" s="191"/>
      <c r="AI188" s="3"/>
      <c r="AJ188" s="3"/>
      <c r="AK188" s="3"/>
      <c r="AL188" s="3"/>
      <c r="AM188" s="3"/>
      <c r="AN188" s="3"/>
      <c r="AO188" s="3"/>
    </row>
    <row r="189" spans="1:41" s="25" customFormat="1" ht="18" hidden="1" outlineLevel="2" x14ac:dyDescent="0.25">
      <c r="A189" s="3">
        <v>6</v>
      </c>
      <c r="B189" s="378"/>
      <c r="C189" s="168">
        <v>410.55850890524312</v>
      </c>
      <c r="D189" s="169">
        <v>563333.33333333337</v>
      </c>
      <c r="E189" s="170">
        <v>2</v>
      </c>
      <c r="F189" s="171">
        <v>1.7687187066500463</v>
      </c>
      <c r="G189" s="172">
        <v>1.7219960013747841</v>
      </c>
      <c r="H189" s="176">
        <v>6.5364110000000002</v>
      </c>
      <c r="I189" s="175">
        <f>H189*F189</f>
        <v>11.561072410053136</v>
      </c>
      <c r="J189" s="173">
        <f>(I189/D189)*1000000</f>
        <v>20.522613745656454</v>
      </c>
      <c r="K189" s="176">
        <v>5.3317300000000003</v>
      </c>
      <c r="L189" s="175">
        <f>K189*(G189/F189)</f>
        <v>5.1908863212054825</v>
      </c>
      <c r="M189" s="175">
        <f>K189*G189</f>
        <v>9.1812177404099788</v>
      </c>
      <c r="N189" s="173">
        <f>(M189/D189)*1000000</f>
        <v>16.298019657532503</v>
      </c>
      <c r="O189" s="174">
        <f t="shared" si="225"/>
        <v>1.3455246787945176</v>
      </c>
      <c r="P189" s="171">
        <f t="shared" si="225"/>
        <v>2.3798546696431568</v>
      </c>
      <c r="Q189" s="171">
        <f t="shared" si="225"/>
        <v>4.2245940881239505</v>
      </c>
      <c r="R189" s="223">
        <f>Q189/(24*3600)*1000000</f>
        <v>48.895764908842018</v>
      </c>
      <c r="S189" s="174">
        <v>0.44253960000000003</v>
      </c>
      <c r="T189" s="171">
        <f>S189*(G189/F189)</f>
        <v>0.43084941589910702</v>
      </c>
      <c r="U189" s="171">
        <f>S189*G189</f>
        <v>0.76205142164999651</v>
      </c>
      <c r="V189" s="171">
        <f t="shared" si="226"/>
        <v>1.3527540029289877</v>
      </c>
      <c r="W189" s="224">
        <f>V189/(24*3600)*1000000</f>
        <v>15.656875033900318</v>
      </c>
      <c r="X189" s="174">
        <v>0.43267850000000002</v>
      </c>
      <c r="Y189" s="175">
        <f>X189*(G189/F189)</f>
        <v>0.42124880800972786</v>
      </c>
      <c r="Z189" s="171">
        <f>X189*G189</f>
        <v>0.74507064688083957</v>
      </c>
      <c r="AA189" s="171">
        <f>(Z189/D189)*1000000</f>
        <v>1.3226106157648039</v>
      </c>
      <c r="AB189" s="224">
        <f>AA189/(24*3600)*1000000</f>
        <v>15.307993238018563</v>
      </c>
      <c r="AC189" s="174">
        <v>0.15468235</v>
      </c>
      <c r="AD189" s="175">
        <f>AC189*(G189/F189)</f>
        <v>0.15059624075992573</v>
      </c>
      <c r="AE189" s="171">
        <f>AC189*G189</f>
        <v>0.26636238818325486</v>
      </c>
      <c r="AF189" s="171">
        <f t="shared" si="227"/>
        <v>0.47283264174542278</v>
      </c>
      <c r="AG189" s="224">
        <f>AF189/(24*3600)*1000000</f>
        <v>5.4726000202016527</v>
      </c>
      <c r="AH189" s="191"/>
      <c r="AI189" s="3"/>
      <c r="AJ189" s="3"/>
      <c r="AK189" s="3"/>
      <c r="AL189" s="3"/>
      <c r="AM189" s="3"/>
      <c r="AN189" s="3"/>
      <c r="AO189" s="3"/>
    </row>
    <row r="190" spans="1:41" s="25" customFormat="1" ht="18" hidden="1" outlineLevel="2" x14ac:dyDescent="0.25">
      <c r="A190" s="3">
        <v>8</v>
      </c>
      <c r="B190" s="379"/>
      <c r="C190" s="168">
        <v>466.70827506899707</v>
      </c>
      <c r="D190" s="169">
        <v>375000</v>
      </c>
      <c r="E190" s="170">
        <v>1.9</v>
      </c>
      <c r="F190" s="171">
        <v>1.7249843968491261</v>
      </c>
      <c r="G190" s="172">
        <v>1.678261691573864</v>
      </c>
      <c r="H190" s="176">
        <v>6.5824369999999996</v>
      </c>
      <c r="I190" s="175">
        <f>H190*F190</f>
        <v>11.354601118242371</v>
      </c>
      <c r="J190" s="173">
        <f>(I190/D190)*1000000</f>
        <v>30.27893631531299</v>
      </c>
      <c r="K190" s="176">
        <v>5.744345</v>
      </c>
      <c r="L190" s="175">
        <f>K190*(G190/F190)</f>
        <v>5.5887544109345733</v>
      </c>
      <c r="M190" s="175">
        <f>K190*G190</f>
        <v>9.6405141566838672</v>
      </c>
      <c r="N190" s="173">
        <f>(M190/D190)*1000000</f>
        <v>25.708037751156979</v>
      </c>
      <c r="O190" s="174">
        <f t="shared" si="225"/>
        <v>0.99368258906542639</v>
      </c>
      <c r="P190" s="171">
        <f t="shared" si="225"/>
        <v>1.7140869615585039</v>
      </c>
      <c r="Q190" s="171">
        <f t="shared" si="225"/>
        <v>4.5708985641560105</v>
      </c>
      <c r="R190" s="223">
        <f t="shared" ref="R190" si="228">Q190/(24*3600)*1000000</f>
        <v>52.90391856662049</v>
      </c>
      <c r="S190" s="174">
        <v>0.52783730000000006</v>
      </c>
      <c r="T190" s="171">
        <f>S190*(G190/F190)</f>
        <v>0.51354036685310445</v>
      </c>
      <c r="U190" s="171">
        <f>S190*G190</f>
        <v>0.88584911997378124</v>
      </c>
      <c r="V190" s="171">
        <f t="shared" si="226"/>
        <v>2.3622643199300835</v>
      </c>
      <c r="W190" s="224">
        <f t="shared" ref="W190" si="229">V190/(24*3600)*1000000</f>
        <v>27.341022221413006</v>
      </c>
      <c r="X190" s="174">
        <v>0.370338</v>
      </c>
      <c r="Y190" s="175">
        <f>X190*(G190/F190)</f>
        <v>0.36030707261431688</v>
      </c>
      <c r="Z190" s="171">
        <f>X190*G190</f>
        <v>0.62152407833408163</v>
      </c>
      <c r="AA190" s="171">
        <f>(Z190/D190)*1000000</f>
        <v>1.6573975422242178</v>
      </c>
      <c r="AB190" s="224">
        <f>AA190/(24*3600)*1000000</f>
        <v>19.182841923891409</v>
      </c>
      <c r="AC190" s="174">
        <v>6.7468650000000005E-2</v>
      </c>
      <c r="AD190" s="175">
        <f>AC190*(G190/F190)</f>
        <v>6.5641202832925405E-2</v>
      </c>
      <c r="AE190" s="171">
        <f>AC190*G190</f>
        <v>0.11323005067720499</v>
      </c>
      <c r="AF190" s="171">
        <f t="shared" si="227"/>
        <v>0.30194680180587996</v>
      </c>
      <c r="AG190" s="224">
        <f>AF190/(24*3600)*1000000</f>
        <v>3.4947546505310183</v>
      </c>
      <c r="AH190" s="191"/>
      <c r="AI190" s="3"/>
      <c r="AJ190" s="3"/>
      <c r="AK190" s="3"/>
      <c r="AL190" s="3"/>
      <c r="AM190" s="3"/>
      <c r="AN190" s="3"/>
      <c r="AO190" s="3"/>
    </row>
    <row r="191" spans="1:41" s="25" customFormat="1" ht="18" outlineLevel="1" collapsed="1" x14ac:dyDescent="0.25">
      <c r="A191" s="380" t="s">
        <v>23</v>
      </c>
      <c r="B191" s="177" t="s">
        <v>19</v>
      </c>
      <c r="C191" s="178">
        <v>408.48158583025861</v>
      </c>
      <c r="D191" s="179">
        <v>517499.91666666674</v>
      </c>
      <c r="E191" s="180">
        <v>1.9750000000000001</v>
      </c>
      <c r="F191" s="181">
        <v>1.7666106330336999</v>
      </c>
      <c r="G191" s="182">
        <v>1.719887927758438</v>
      </c>
      <c r="H191" s="187">
        <f t="shared" ref="H191:AG191" si="230">AVERAGE(H187:H190)</f>
        <v>6.6104652499999998</v>
      </c>
      <c r="I191" s="181">
        <f t="shared" si="230"/>
        <v>11.679299493985287</v>
      </c>
      <c r="J191" s="183">
        <f t="shared" si="230"/>
        <v>23.214100683000613</v>
      </c>
      <c r="K191" s="187">
        <f t="shared" si="230"/>
        <v>5.2807430000000002</v>
      </c>
      <c r="L191" s="181">
        <f t="shared" si="230"/>
        <v>5.1409975712704821</v>
      </c>
      <c r="M191" s="181">
        <f t="shared" si="230"/>
        <v>9.0926244968812107</v>
      </c>
      <c r="N191" s="183">
        <f t="shared" si="230"/>
        <v>18.250804876768392</v>
      </c>
      <c r="O191" s="187">
        <f t="shared" si="230"/>
        <v>1.4694676787295176</v>
      </c>
      <c r="P191" s="181">
        <f t="shared" si="230"/>
        <v>2.5866749971040779</v>
      </c>
      <c r="Q191" s="181">
        <f t="shared" si="230"/>
        <v>4.963295806232221</v>
      </c>
      <c r="R191" s="183">
        <f t="shared" si="230"/>
        <v>57.445553312872931</v>
      </c>
      <c r="S191" s="187">
        <f t="shared" si="230"/>
        <v>0.49936074999999996</v>
      </c>
      <c r="T191" s="181">
        <f t="shared" si="230"/>
        <v>0.4859528280533349</v>
      </c>
      <c r="U191" s="181">
        <f t="shared" si="230"/>
        <v>0.84676099319414599</v>
      </c>
      <c r="V191" s="181">
        <f t="shared" si="230"/>
        <v>1.6986045684376325</v>
      </c>
      <c r="W191" s="184">
        <f t="shared" si="230"/>
        <v>19.659775097657782</v>
      </c>
      <c r="X191" s="187">
        <f t="shared" si="230"/>
        <v>0.48114020000000002</v>
      </c>
      <c r="Y191" s="181">
        <f t="shared" si="230"/>
        <v>0.46834530449796291</v>
      </c>
      <c r="Z191" s="181">
        <f t="shared" si="230"/>
        <v>0.82440631547423249</v>
      </c>
      <c r="AA191" s="181">
        <f t="shared" si="230"/>
        <v>1.5986710458178801</v>
      </c>
      <c r="AB191" s="184">
        <f t="shared" si="230"/>
        <v>18.503137104373614</v>
      </c>
      <c r="AC191" s="187">
        <f t="shared" si="230"/>
        <v>0.15655811249999999</v>
      </c>
      <c r="AD191" s="181">
        <f t="shared" si="230"/>
        <v>0.15237343908521214</v>
      </c>
      <c r="AE191" s="181">
        <f t="shared" si="230"/>
        <v>0.266827676841011</v>
      </c>
      <c r="AF191" s="181">
        <f t="shared" si="230"/>
        <v>0.49799809272638568</v>
      </c>
      <c r="AG191" s="184">
        <f t="shared" si="230"/>
        <v>5.7638668139627978</v>
      </c>
      <c r="AH191" s="191"/>
      <c r="AI191" s="3"/>
      <c r="AJ191" s="3"/>
      <c r="AK191" s="3"/>
      <c r="AL191" s="3"/>
      <c r="AM191" s="3"/>
      <c r="AN191" s="3"/>
      <c r="AO191" s="3"/>
    </row>
    <row r="192" spans="1:41" s="25" customFormat="1" ht="18" outlineLevel="1" x14ac:dyDescent="0.25">
      <c r="A192" s="380"/>
      <c r="B192" s="177" t="s">
        <v>20</v>
      </c>
      <c r="C192" s="178">
        <v>75.005315161867358</v>
      </c>
      <c r="D192" s="179">
        <v>47514.590839020362</v>
      </c>
      <c r="E192" s="180">
        <v>2.4999999999997514E-2</v>
      </c>
      <c r="F192" s="181">
        <v>4.2902333071326501E-2</v>
      </c>
      <c r="G192" s="182">
        <v>4.2902333071324773E-2</v>
      </c>
      <c r="H192" s="187">
        <f t="shared" ref="H192:AG192" si="231">STDEV(H187:H190)/SQRT(H193)</f>
        <v>3.1127805234695907E-2</v>
      </c>
      <c r="I192" s="181">
        <f t="shared" si="231"/>
        <v>0.30642687859234263</v>
      </c>
      <c r="J192" s="183">
        <f t="shared" si="231"/>
        <v>2.4002340763620382</v>
      </c>
      <c r="K192" s="187">
        <f t="shared" si="231"/>
        <v>0.22461776296225264</v>
      </c>
      <c r="L192" s="181">
        <f t="shared" si="231"/>
        <v>0.21972453390465083</v>
      </c>
      <c r="M192" s="181">
        <f t="shared" si="231"/>
        <v>0.50113139689196851</v>
      </c>
      <c r="N192" s="183">
        <f t="shared" si="231"/>
        <v>2.6118124866018739</v>
      </c>
      <c r="O192" s="187">
        <f t="shared" si="231"/>
        <v>0.23488773555917533</v>
      </c>
      <c r="P192" s="181">
        <f t="shared" si="231"/>
        <v>0.38533512884515375</v>
      </c>
      <c r="Q192" s="181">
        <f t="shared" si="231"/>
        <v>0.47003448482647103</v>
      </c>
      <c r="R192" s="183">
        <f t="shared" si="231"/>
        <v>5.4402139447508224</v>
      </c>
      <c r="S192" s="187">
        <f t="shared" si="231"/>
        <v>0.10007053385504741</v>
      </c>
      <c r="T192" s="181">
        <f t="shared" si="231"/>
        <v>9.7131132124716565E-2</v>
      </c>
      <c r="U192" s="181">
        <f t="shared" si="231"/>
        <v>0.15278314883622093</v>
      </c>
      <c r="V192" s="181">
        <f t="shared" si="231"/>
        <v>0.35033228712335807</v>
      </c>
      <c r="W192" s="184">
        <f t="shared" si="231"/>
        <v>4.0547718417055369</v>
      </c>
      <c r="X192" s="187">
        <f t="shared" si="231"/>
        <v>6.3161502446466511E-2</v>
      </c>
      <c r="Y192" s="181">
        <f t="shared" si="231"/>
        <v>6.1307125317494937E-2</v>
      </c>
      <c r="Z192" s="181">
        <f t="shared" si="231"/>
        <v>9.8542666586086528E-2</v>
      </c>
      <c r="AA192" s="181">
        <f t="shared" si="231"/>
        <v>0.12948420079202067</v>
      </c>
      <c r="AB192" s="184">
        <f t="shared" si="231"/>
        <v>1.4986597313891237</v>
      </c>
      <c r="AC192" s="187">
        <f t="shared" si="231"/>
        <v>4.4672448910725811E-2</v>
      </c>
      <c r="AD192" s="181">
        <f t="shared" si="231"/>
        <v>4.34067906281769E-2</v>
      </c>
      <c r="AE192" s="181">
        <f t="shared" si="231"/>
        <v>7.1570219730373127E-2</v>
      </c>
      <c r="AF192" s="181">
        <f t="shared" si="231"/>
        <v>0.11066121585242845</v>
      </c>
      <c r="AG192" s="184">
        <f t="shared" si="231"/>
        <v>1.2808011094031058</v>
      </c>
      <c r="AH192" s="191"/>
      <c r="AI192" s="3"/>
      <c r="AJ192" s="3"/>
      <c r="AK192" s="3"/>
      <c r="AL192" s="3"/>
      <c r="AM192" s="3"/>
      <c r="AN192" s="3"/>
      <c r="AO192" s="3"/>
    </row>
    <row r="193" spans="1:41" s="25" customFormat="1" ht="18" outlineLevel="1" x14ac:dyDescent="0.25">
      <c r="A193" s="380"/>
      <c r="B193" s="177" t="s">
        <v>21</v>
      </c>
      <c r="C193" s="185">
        <v>4</v>
      </c>
      <c r="D193" s="186">
        <v>4</v>
      </c>
      <c r="E193" s="18">
        <v>4</v>
      </c>
      <c r="F193" s="18">
        <v>4</v>
      </c>
      <c r="G193" s="18">
        <v>4</v>
      </c>
      <c r="H193" s="203">
        <f t="shared" ref="H193:AG193" si="232">COUNT(H187:H190)</f>
        <v>4</v>
      </c>
      <c r="I193" s="193">
        <f t="shared" si="232"/>
        <v>4</v>
      </c>
      <c r="J193" s="211">
        <f t="shared" si="232"/>
        <v>4</v>
      </c>
      <c r="K193" s="203">
        <f t="shared" si="232"/>
        <v>4</v>
      </c>
      <c r="L193" s="193">
        <f t="shared" si="232"/>
        <v>4</v>
      </c>
      <c r="M193" s="193">
        <f t="shared" si="232"/>
        <v>4</v>
      </c>
      <c r="N193" s="211">
        <f t="shared" si="232"/>
        <v>4</v>
      </c>
      <c r="O193" s="203">
        <f t="shared" si="232"/>
        <v>4</v>
      </c>
      <c r="P193" s="193">
        <f t="shared" si="232"/>
        <v>4</v>
      </c>
      <c r="Q193" s="193">
        <f t="shared" si="232"/>
        <v>4</v>
      </c>
      <c r="R193" s="211">
        <f t="shared" si="232"/>
        <v>4</v>
      </c>
      <c r="S193" s="203">
        <f t="shared" si="232"/>
        <v>4</v>
      </c>
      <c r="T193" s="193">
        <f t="shared" si="232"/>
        <v>4</v>
      </c>
      <c r="U193" s="193">
        <f t="shared" si="232"/>
        <v>4</v>
      </c>
      <c r="V193" s="193">
        <f t="shared" si="232"/>
        <v>4</v>
      </c>
      <c r="W193" s="208">
        <f t="shared" si="232"/>
        <v>4</v>
      </c>
      <c r="X193" s="203">
        <f t="shared" si="232"/>
        <v>4</v>
      </c>
      <c r="Y193" s="193">
        <f t="shared" si="232"/>
        <v>4</v>
      </c>
      <c r="Z193" s="193">
        <f t="shared" si="232"/>
        <v>4</v>
      </c>
      <c r="AA193" s="193">
        <f t="shared" si="232"/>
        <v>4</v>
      </c>
      <c r="AB193" s="208">
        <f t="shared" si="232"/>
        <v>4</v>
      </c>
      <c r="AC193" s="203">
        <f t="shared" si="232"/>
        <v>4</v>
      </c>
      <c r="AD193" s="193">
        <f t="shared" si="232"/>
        <v>4</v>
      </c>
      <c r="AE193" s="193">
        <f t="shared" si="232"/>
        <v>4</v>
      </c>
      <c r="AF193" s="193">
        <f t="shared" si="232"/>
        <v>4</v>
      </c>
      <c r="AG193" s="208">
        <f t="shared" si="232"/>
        <v>4</v>
      </c>
      <c r="AH193" s="191"/>
      <c r="AI193" s="3"/>
      <c r="AJ193" s="3"/>
      <c r="AK193" s="3"/>
      <c r="AL193" s="3"/>
      <c r="AM193" s="3"/>
      <c r="AN193" s="3"/>
      <c r="AO193" s="3"/>
    </row>
    <row r="194" spans="1:41" s="25" customFormat="1" ht="18" outlineLevel="1" x14ac:dyDescent="0.25">
      <c r="A194" s="3"/>
      <c r="B194" s="177"/>
      <c r="C194" s="168"/>
      <c r="D194" s="169"/>
      <c r="E194" s="170"/>
      <c r="F194" s="171"/>
      <c r="G194" s="172"/>
      <c r="H194" s="176"/>
      <c r="I194" s="175"/>
      <c r="J194" s="173"/>
      <c r="K194" s="176"/>
      <c r="L194" s="175"/>
      <c r="M194" s="175"/>
      <c r="N194" s="188"/>
      <c r="O194" s="174"/>
      <c r="P194" s="171"/>
      <c r="Q194" s="171"/>
      <c r="R194" s="222"/>
      <c r="S194" s="174"/>
      <c r="T194" s="171"/>
      <c r="U194" s="171"/>
      <c r="V194" s="171"/>
      <c r="W194" s="216"/>
      <c r="X194" s="174"/>
      <c r="Y194" s="175"/>
      <c r="Z194" s="171"/>
      <c r="AA194" s="171"/>
      <c r="AB194" s="216"/>
      <c r="AC194" s="174"/>
      <c r="AD194" s="175"/>
      <c r="AE194" s="171"/>
      <c r="AF194" s="217"/>
      <c r="AG194" s="216"/>
      <c r="AH194" s="191"/>
      <c r="AI194" s="3"/>
      <c r="AJ194" s="3"/>
      <c r="AK194" s="3"/>
      <c r="AL194" s="3"/>
      <c r="AM194" s="3"/>
      <c r="AN194" s="3"/>
      <c r="AO194" s="3"/>
    </row>
    <row r="195" spans="1:41" s="25" customFormat="1" ht="18" hidden="1" outlineLevel="2" x14ac:dyDescent="0.25">
      <c r="A195" s="3">
        <v>2</v>
      </c>
      <c r="B195" s="377" t="s">
        <v>24</v>
      </c>
      <c r="C195" s="168">
        <v>201.84090771234904</v>
      </c>
      <c r="D195" s="169">
        <v>568333.33333333337</v>
      </c>
      <c r="E195" s="170">
        <v>2</v>
      </c>
      <c r="F195" s="171">
        <v>1.885287084116815</v>
      </c>
      <c r="G195" s="172">
        <v>1.791841673566291</v>
      </c>
      <c r="H195" s="176">
        <v>7.2528740000000003</v>
      </c>
      <c r="I195" s="175">
        <f>H195*F195</f>
        <v>13.673749674926661</v>
      </c>
      <c r="J195" s="173">
        <f>(I195/D195)*1000000</f>
        <v>24.059383592246324</v>
      </c>
      <c r="K195" s="176">
        <v>3.7168000000000001</v>
      </c>
      <c r="L195" s="175">
        <f>K195*(G195/F195)</f>
        <v>3.5325745285265704</v>
      </c>
      <c r="M195" s="175">
        <f>K195*G195</f>
        <v>6.6599171323111905</v>
      </c>
      <c r="N195" s="173">
        <f>(M195/D195)*1000000</f>
        <v>11.718329265063677</v>
      </c>
      <c r="O195" s="174">
        <f>H195-L195</f>
        <v>3.7202994714734299</v>
      </c>
      <c r="P195" s="171">
        <f>I195-M195</f>
        <v>7.0138325426154706</v>
      </c>
      <c r="Q195" s="171">
        <f>J195-N195</f>
        <v>12.341054327182647</v>
      </c>
      <c r="R195" s="223">
        <f t="shared" ref="R195" si="233">Q195/(48*3600)*1000000</f>
        <v>71.41813846749217</v>
      </c>
      <c r="S195" s="174">
        <v>1.1812549999999999</v>
      </c>
      <c r="T195" s="171">
        <f>S195*(G195/F195)</f>
        <v>1.1227053714740243</v>
      </c>
      <c r="U195" s="171">
        <f>S195*G195</f>
        <v>2.1166219361085488</v>
      </c>
      <c r="V195" s="171">
        <f>(U195/D195)*1000000</f>
        <v>3.7242614711587367</v>
      </c>
      <c r="W195" s="224">
        <f>V195/(48*3600)*1000000</f>
        <v>21.552439069205651</v>
      </c>
      <c r="X195" s="174">
        <v>2.486548</v>
      </c>
      <c r="Y195" s="175">
        <f>X195*(G195/F195)</f>
        <v>2.3633007234068786</v>
      </c>
      <c r="Z195" s="171">
        <f>X195*G195</f>
        <v>4.4555003297229137</v>
      </c>
      <c r="AA195" s="171">
        <f>(Z195/D195)*1000000</f>
        <v>7.8395900229728683</v>
      </c>
      <c r="AB195" s="224">
        <f>AA195/(48*3600)*1000000</f>
        <v>45.367997818130021</v>
      </c>
      <c r="AC195" s="174">
        <v>1.4767809999999999</v>
      </c>
      <c r="AD195" s="175">
        <f>AC195*(G195/F195)</f>
        <v>1.4035834440411097</v>
      </c>
      <c r="AE195" s="171">
        <f>AC195*G195</f>
        <v>2.6461577385309005</v>
      </c>
      <c r="AF195" s="171">
        <f>(AE195/D195)*1000000</f>
        <v>4.6559960208754845</v>
      </c>
      <c r="AG195" s="224">
        <f>AF195/(48*3600)*1000000</f>
        <v>26.944421417103499</v>
      </c>
      <c r="AH195" s="191"/>
      <c r="AI195" s="3"/>
      <c r="AJ195" s="3"/>
      <c r="AK195" s="3"/>
      <c r="AL195" s="3"/>
      <c r="AM195" s="3"/>
      <c r="AN195" s="3"/>
      <c r="AO195" s="3"/>
    </row>
    <row r="196" spans="1:41" s="25" customFormat="1" ht="18" hidden="1" outlineLevel="2" x14ac:dyDescent="0.25">
      <c r="A196" s="3">
        <v>5</v>
      </c>
      <c r="B196" s="378"/>
      <c r="C196" s="168">
        <v>554.81865163444536</v>
      </c>
      <c r="D196" s="169">
        <v>563333</v>
      </c>
      <c r="E196" s="170">
        <v>2</v>
      </c>
      <c r="F196" s="171">
        <v>1.687452344518813</v>
      </c>
      <c r="G196" s="172">
        <v>1.594006933968289</v>
      </c>
      <c r="H196" s="176">
        <v>18.50356</v>
      </c>
      <c r="I196" s="175">
        <f>H196*F196</f>
        <v>31.223875703944529</v>
      </c>
      <c r="J196" s="173">
        <f>(I196/D196)*1000000</f>
        <v>55.427031088085606</v>
      </c>
      <c r="K196" s="176">
        <v>3.0287809999999999</v>
      </c>
      <c r="L196" s="175">
        <f>K196*(G196/F196)</f>
        <v>2.8610573395766692</v>
      </c>
      <c r="M196" s="175">
        <f>K196*G196</f>
        <v>4.8278979154714081</v>
      </c>
      <c r="N196" s="173">
        <f>(M196/D196)*1000000</f>
        <v>8.5702380571907</v>
      </c>
      <c r="O196" s="174">
        <f t="shared" ref="O196:Q198" si="234">H196-L196</f>
        <v>15.642502660423331</v>
      </c>
      <c r="P196" s="171">
        <f t="shared" si="234"/>
        <v>26.395977788473122</v>
      </c>
      <c r="Q196" s="171">
        <f t="shared" si="234"/>
        <v>46.856793030894906</v>
      </c>
      <c r="R196" s="223">
        <f>Q196/(48*3600)*1000000</f>
        <v>271.16199670656772</v>
      </c>
      <c r="S196" s="174">
        <v>2.5442130000000001</v>
      </c>
      <c r="T196" s="171">
        <f>S196*(G196/F196)</f>
        <v>2.4033230785244548</v>
      </c>
      <c r="U196" s="171">
        <f>S196*G196</f>
        <v>4.0554931634922626</v>
      </c>
      <c r="V196" s="171">
        <f t="shared" ref="V196:V198" si="235">(U196/D196)*1000000</f>
        <v>7.199104550048129</v>
      </c>
      <c r="W196" s="224">
        <f>V196/(48*3600)*1000000</f>
        <v>41.661484664630379</v>
      </c>
      <c r="X196" s="174">
        <v>2.2888139999999999</v>
      </c>
      <c r="Y196" s="175">
        <f>X196*(G196/F196)</f>
        <v>2.1620672123952951</v>
      </c>
      <c r="Z196" s="171">
        <f>X196*G196</f>
        <v>3.648385386563695</v>
      </c>
      <c r="AA196" s="171">
        <f>(Z196/D196)*1000000</f>
        <v>6.4764275953364976</v>
      </c>
      <c r="AB196" s="224">
        <f>AA196/(48*3600)*1000000</f>
        <v>37.47932636190103</v>
      </c>
      <c r="AC196" s="174">
        <v>1.985889</v>
      </c>
      <c r="AD196" s="175">
        <f>AC196*(G196/F196)</f>
        <v>1.8759171756011981</v>
      </c>
      <c r="AE196" s="171">
        <f>AC196*G196</f>
        <v>3.1655208360913516</v>
      </c>
      <c r="AF196" s="171">
        <f t="shared" ref="AF196:AF198" si="236">(AE196/D196)*1000000</f>
        <v>5.6192710813876552</v>
      </c>
      <c r="AG196" s="224">
        <f>AF196/(48*3600)*1000000</f>
        <v>32.518929869141523</v>
      </c>
      <c r="AH196" s="191"/>
      <c r="AI196" s="3"/>
      <c r="AJ196" s="3"/>
      <c r="AK196" s="3"/>
      <c r="AL196" s="3"/>
      <c r="AM196" s="3"/>
      <c r="AN196" s="3"/>
      <c r="AO196" s="3"/>
    </row>
    <row r="197" spans="1:41" s="25" customFormat="1" ht="18" hidden="1" outlineLevel="2" x14ac:dyDescent="0.25">
      <c r="A197" s="3">
        <v>6</v>
      </c>
      <c r="B197" s="378"/>
      <c r="C197" s="168">
        <v>410.55850890524312</v>
      </c>
      <c r="D197" s="169">
        <v>563333.33333333337</v>
      </c>
      <c r="E197" s="170">
        <v>2</v>
      </c>
      <c r="F197" s="171">
        <v>1.7687187066500463</v>
      </c>
      <c r="G197" s="172">
        <v>1.6752732960995222</v>
      </c>
      <c r="H197" s="176">
        <v>6.497268</v>
      </c>
      <c r="I197" s="175">
        <f>H197*F197</f>
        <v>11.491839453718732</v>
      </c>
      <c r="J197" s="173">
        <f>(I197/D197)*1000000</f>
        <v>20.399715006601298</v>
      </c>
      <c r="K197" s="176">
        <v>3.967371</v>
      </c>
      <c r="L197" s="175">
        <f>K197*(G197/F197)</f>
        <v>3.7577658148977231</v>
      </c>
      <c r="M197" s="175">
        <f>K197*G197</f>
        <v>6.6464306920196581</v>
      </c>
      <c r="N197" s="173">
        <f>(M197/D197)*1000000</f>
        <v>11.798397678141404</v>
      </c>
      <c r="O197" s="174">
        <f t="shared" si="234"/>
        <v>2.7395021851022769</v>
      </c>
      <c r="P197" s="171">
        <f t="shared" si="234"/>
        <v>4.8454087616990744</v>
      </c>
      <c r="Q197" s="171">
        <f t="shared" si="234"/>
        <v>8.6013173284598938</v>
      </c>
      <c r="R197" s="223">
        <f>Q197/(48*3600)*1000000</f>
        <v>49.77614194710587</v>
      </c>
      <c r="S197" s="174">
        <v>0.75408249999999999</v>
      </c>
      <c r="T197" s="171">
        <f>S197*(G197/F197)</f>
        <v>0.71424261560429114</v>
      </c>
      <c r="U197" s="171">
        <f>S197*G197</f>
        <v>1.2632942753059679</v>
      </c>
      <c r="V197" s="171">
        <f t="shared" si="235"/>
        <v>2.2425342165194695</v>
      </c>
      <c r="W197" s="224">
        <f>V197/(48*3600)*1000000</f>
        <v>12.977628567821004</v>
      </c>
      <c r="X197" s="174">
        <v>2.1271300000000002</v>
      </c>
      <c r="Y197" s="175">
        <f>X197*(G197/F197)</f>
        <v>2.0147489100070031</v>
      </c>
      <c r="Z197" s="171">
        <f>X197*G197</f>
        <v>3.5635240863321771</v>
      </c>
      <c r="AA197" s="171">
        <f>(Z197/D197)*1000000</f>
        <v>6.325782401773095</v>
      </c>
      <c r="AB197" s="224">
        <f>AA197/(48*3600)*1000000</f>
        <v>36.607537047298003</v>
      </c>
      <c r="AC197" s="174">
        <v>1.8565719999999999</v>
      </c>
      <c r="AD197" s="175">
        <f>AC197*(G197/F197)</f>
        <v>1.7584851012159677</v>
      </c>
      <c r="AE197" s="171">
        <f>AC197*G197</f>
        <v>3.1102654938860819</v>
      </c>
      <c r="AF197" s="171">
        <f t="shared" si="236"/>
        <v>5.5211813500936362</v>
      </c>
      <c r="AG197" s="224">
        <f>AF197/(48*3600)*1000000</f>
        <v>31.951280961190022</v>
      </c>
      <c r="AH197" s="191"/>
      <c r="AI197" s="3"/>
      <c r="AJ197" s="3"/>
      <c r="AK197" s="3"/>
      <c r="AL197" s="3"/>
      <c r="AM197" s="3"/>
      <c r="AN197" s="3"/>
      <c r="AO197" s="3"/>
    </row>
    <row r="198" spans="1:41" s="25" customFormat="1" ht="18" hidden="1" outlineLevel="2" x14ac:dyDescent="0.25">
      <c r="A198" s="3">
        <v>8</v>
      </c>
      <c r="B198" s="379"/>
      <c r="C198" s="168">
        <v>466.70827506899707</v>
      </c>
      <c r="D198" s="169">
        <v>375000</v>
      </c>
      <c r="E198" s="170">
        <v>1.9</v>
      </c>
      <c r="F198" s="171">
        <v>1.7249843968491261</v>
      </c>
      <c r="G198" s="172">
        <v>1.6315389862986021</v>
      </c>
      <c r="H198" s="176">
        <v>6.1358750000000004</v>
      </c>
      <c r="I198" s="175">
        <f>H198*F198</f>
        <v>10.584288636016632</v>
      </c>
      <c r="J198" s="173">
        <f>(I198/D198)*1000000</f>
        <v>28.224769696044355</v>
      </c>
      <c r="K198" s="176">
        <v>4.1499449999999998</v>
      </c>
      <c r="L198" s="175">
        <f>K198*(G198/F198)</f>
        <v>3.9251352480999584</v>
      </c>
      <c r="M198" s="175">
        <f>K198*G198</f>
        <v>6.7707970584949519</v>
      </c>
      <c r="N198" s="173">
        <f>(M198/D198)*1000000</f>
        <v>18.055458822653208</v>
      </c>
      <c r="O198" s="174">
        <f t="shared" si="234"/>
        <v>2.210739751900042</v>
      </c>
      <c r="P198" s="171">
        <f t="shared" si="234"/>
        <v>3.8134915775216802</v>
      </c>
      <c r="Q198" s="171">
        <f t="shared" si="234"/>
        <v>10.169310873391147</v>
      </c>
      <c r="R198" s="223">
        <f>Q198/(48*3600)*1000000</f>
        <v>58.850178665458024</v>
      </c>
      <c r="S198" s="174">
        <v>1.2972399999999999</v>
      </c>
      <c r="T198" s="171">
        <f>S198*(G198/F198)</f>
        <v>1.226966248768403</v>
      </c>
      <c r="U198" s="171">
        <f>S198*G198</f>
        <v>2.1164976345859983</v>
      </c>
      <c r="V198" s="171">
        <f t="shared" si="235"/>
        <v>5.6439936922293281</v>
      </c>
      <c r="W198" s="224">
        <f>V198/(48*3600)*1000000</f>
        <v>32.662000533734535</v>
      </c>
      <c r="X198" s="174">
        <v>1.951843</v>
      </c>
      <c r="Y198" s="175">
        <f>X198*(G198/F198)</f>
        <v>1.8461082636172692</v>
      </c>
      <c r="Z198" s="171">
        <f>X198*G198</f>
        <v>3.1845079496340225</v>
      </c>
      <c r="AA198" s="171">
        <f>(Z198/D198)*1000000</f>
        <v>8.4920211990240606</v>
      </c>
      <c r="AB198" s="224">
        <f>AA198/(48*3600)*1000000</f>
        <v>49.14364119805591</v>
      </c>
      <c r="AC198" s="174">
        <v>1.8277209999999999</v>
      </c>
      <c r="AD198" s="175">
        <f>AC198*(G198/F198)</f>
        <v>1.728710168638983</v>
      </c>
      <c r="AE198" s="171">
        <f>AC198*G198</f>
        <v>2.9819980675766673</v>
      </c>
      <c r="AF198" s="171">
        <f t="shared" si="236"/>
        <v>7.9519948468711128</v>
      </c>
      <c r="AG198" s="224">
        <f>AF198/(48*3600)*1000000</f>
        <v>46.018488697170788</v>
      </c>
      <c r="AH198" s="191"/>
      <c r="AI198" s="3"/>
      <c r="AJ198" s="3"/>
      <c r="AK198" s="3"/>
      <c r="AL198" s="3"/>
      <c r="AM198" s="3"/>
      <c r="AN198" s="3"/>
      <c r="AO198" s="3"/>
    </row>
    <row r="199" spans="1:41" s="25" customFormat="1" ht="18" outlineLevel="1" collapsed="1" x14ac:dyDescent="0.25">
      <c r="A199" s="380" t="s">
        <v>24</v>
      </c>
      <c r="B199" s="177" t="s">
        <v>19</v>
      </c>
      <c r="C199" s="178">
        <v>408.48158583025861</v>
      </c>
      <c r="D199" s="179">
        <v>517499.91666666674</v>
      </c>
      <c r="E199" s="180">
        <v>1.9750000000000001</v>
      </c>
      <c r="F199" s="181">
        <v>1.7666106330336999</v>
      </c>
      <c r="G199" s="182">
        <v>1.6731652224831761</v>
      </c>
      <c r="H199" s="187">
        <f t="shared" ref="H199:AG199" si="237">AVERAGE(H195:H198)</f>
        <v>9.5973942499999989</v>
      </c>
      <c r="I199" s="181">
        <f t="shared" si="237"/>
        <v>16.74343836715164</v>
      </c>
      <c r="J199" s="183">
        <f t="shared" si="237"/>
        <v>32.027724845744395</v>
      </c>
      <c r="K199" s="187">
        <f t="shared" si="237"/>
        <v>3.7157242500000001</v>
      </c>
      <c r="L199" s="181">
        <f t="shared" si="237"/>
        <v>3.5191332327752303</v>
      </c>
      <c r="M199" s="181">
        <f t="shared" si="237"/>
        <v>6.2262606995743024</v>
      </c>
      <c r="N199" s="183">
        <f t="shared" si="237"/>
        <v>12.535605955762247</v>
      </c>
      <c r="O199" s="187">
        <f t="shared" si="237"/>
        <v>6.0782610172247704</v>
      </c>
      <c r="P199" s="181">
        <f t="shared" si="237"/>
        <v>10.517177667577338</v>
      </c>
      <c r="Q199" s="181">
        <f t="shared" si="237"/>
        <v>19.492118889982152</v>
      </c>
      <c r="R199" s="183">
        <f t="shared" si="237"/>
        <v>112.80161394665595</v>
      </c>
      <c r="S199" s="187">
        <f t="shared" si="237"/>
        <v>1.4441976250000002</v>
      </c>
      <c r="T199" s="181">
        <f t="shared" si="237"/>
        <v>1.3668093285927934</v>
      </c>
      <c r="U199" s="181">
        <f t="shared" si="237"/>
        <v>2.3879767523731945</v>
      </c>
      <c r="V199" s="181">
        <f t="shared" si="237"/>
        <v>4.7024734824889158</v>
      </c>
      <c r="W199" s="184">
        <f t="shared" si="237"/>
        <v>27.213388208847888</v>
      </c>
      <c r="X199" s="187">
        <f t="shared" si="237"/>
        <v>2.2135837499999997</v>
      </c>
      <c r="Y199" s="181">
        <f t="shared" si="237"/>
        <v>2.0965562773566115</v>
      </c>
      <c r="Z199" s="181">
        <f t="shared" si="237"/>
        <v>3.712979438063202</v>
      </c>
      <c r="AA199" s="181">
        <f t="shared" si="237"/>
        <v>7.2834553047766306</v>
      </c>
      <c r="AB199" s="184">
        <f t="shared" si="237"/>
        <v>42.149625606346241</v>
      </c>
      <c r="AC199" s="187">
        <f t="shared" si="237"/>
        <v>1.7867407499999999</v>
      </c>
      <c r="AD199" s="181">
        <f t="shared" si="237"/>
        <v>1.6916739723743146</v>
      </c>
      <c r="AE199" s="181">
        <f t="shared" si="237"/>
        <v>2.9759855340212504</v>
      </c>
      <c r="AF199" s="181">
        <f t="shared" si="237"/>
        <v>5.9371108248069717</v>
      </c>
      <c r="AG199" s="184">
        <f t="shared" si="237"/>
        <v>34.358280236151458</v>
      </c>
      <c r="AH199" s="174"/>
      <c r="AI199" s="3"/>
      <c r="AJ199" s="3"/>
      <c r="AK199" s="3"/>
      <c r="AL199" s="3"/>
      <c r="AM199" s="3"/>
      <c r="AN199" s="3"/>
      <c r="AO199" s="3"/>
    </row>
    <row r="200" spans="1:41" s="25" customFormat="1" ht="18" outlineLevel="1" x14ac:dyDescent="0.25">
      <c r="A200" s="380"/>
      <c r="B200" s="177" t="s">
        <v>20</v>
      </c>
      <c r="C200" s="178">
        <v>75.005315161867358</v>
      </c>
      <c r="D200" s="179">
        <v>47514.590839020362</v>
      </c>
      <c r="E200" s="180">
        <v>2.4999999999997514E-2</v>
      </c>
      <c r="F200" s="181">
        <v>4.2902333071326501E-2</v>
      </c>
      <c r="G200" s="182">
        <v>4.2902333071323046E-2</v>
      </c>
      <c r="H200" s="187">
        <f t="shared" ref="H200:AG200" si="238">STDEV(H195:H198)/SQRT(H201)</f>
        <v>2.9778272539609714</v>
      </c>
      <c r="I200" s="181">
        <f t="shared" si="238"/>
        <v>4.8701511842555529</v>
      </c>
      <c r="J200" s="183">
        <f t="shared" si="238"/>
        <v>7.961862615226555</v>
      </c>
      <c r="K200" s="187">
        <f t="shared" si="238"/>
        <v>0.24558873692868943</v>
      </c>
      <c r="L200" s="181">
        <f t="shared" si="238"/>
        <v>0.2336357020624831</v>
      </c>
      <c r="M200" s="181">
        <f t="shared" si="238"/>
        <v>0.46695280332136158</v>
      </c>
      <c r="N200" s="183">
        <f t="shared" si="238"/>
        <v>1.9875515816555587</v>
      </c>
      <c r="O200" s="187">
        <f t="shared" si="238"/>
        <v>3.2033801436601115</v>
      </c>
      <c r="P200" s="181">
        <f t="shared" si="238"/>
        <v>5.3347765499881934</v>
      </c>
      <c r="Q200" s="181">
        <f t="shared" si="238"/>
        <v>9.1537215709710793</v>
      </c>
      <c r="R200" s="183">
        <f t="shared" si="238"/>
        <v>52.97292575793449</v>
      </c>
      <c r="S200" s="187">
        <f t="shared" si="238"/>
        <v>0.38481901358275838</v>
      </c>
      <c r="T200" s="181">
        <f t="shared" si="238"/>
        <v>0.36278401489428747</v>
      </c>
      <c r="U200" s="181">
        <f t="shared" si="238"/>
        <v>0.5911046159013098</v>
      </c>
      <c r="V200" s="181">
        <f t="shared" si="238"/>
        <v>1.0850432757967312</v>
      </c>
      <c r="W200" s="184">
        <f t="shared" si="238"/>
        <v>6.2791856238236834</v>
      </c>
      <c r="X200" s="187">
        <f t="shared" si="238"/>
        <v>0.11407290921188298</v>
      </c>
      <c r="Y200" s="181">
        <f t="shared" si="238"/>
        <v>0.10987149123975171</v>
      </c>
      <c r="Z200" s="181">
        <f t="shared" si="238"/>
        <v>0.26725903200887496</v>
      </c>
      <c r="AA200" s="181">
        <f t="shared" si="238"/>
        <v>0.52744260813165689</v>
      </c>
      <c r="AB200" s="184">
        <f t="shared" si="238"/>
        <v>3.0523299081693152</v>
      </c>
      <c r="AC200" s="187">
        <f t="shared" si="238"/>
        <v>0.1088924761958445</v>
      </c>
      <c r="AD200" s="181">
        <f t="shared" si="238"/>
        <v>0.10115051376597915</v>
      </c>
      <c r="AE200" s="181">
        <f t="shared" si="238"/>
        <v>0.11646790101063767</v>
      </c>
      <c r="AF200" s="181">
        <f t="shared" si="238"/>
        <v>0.70563400532511589</v>
      </c>
      <c r="AG200" s="184">
        <f t="shared" si="238"/>
        <v>4.0835301234092247</v>
      </c>
      <c r="AH200" s="174"/>
      <c r="AI200" s="3"/>
      <c r="AJ200" s="3"/>
      <c r="AK200" s="3"/>
      <c r="AL200" s="3"/>
      <c r="AM200" s="3"/>
      <c r="AN200" s="3"/>
      <c r="AO200" s="3"/>
    </row>
    <row r="201" spans="1:41" s="25" customFormat="1" ht="18" outlineLevel="1" x14ac:dyDescent="0.25">
      <c r="A201" s="380"/>
      <c r="B201" s="177" t="s">
        <v>21</v>
      </c>
      <c r="C201" s="185">
        <v>4</v>
      </c>
      <c r="D201" s="186">
        <v>4</v>
      </c>
      <c r="E201" s="18">
        <v>4</v>
      </c>
      <c r="F201" s="18">
        <v>4</v>
      </c>
      <c r="G201" s="18">
        <v>4</v>
      </c>
      <c r="H201" s="203">
        <f t="shared" ref="H201:AG201" si="239">COUNT(H195:H198)</f>
        <v>4</v>
      </c>
      <c r="I201" s="193">
        <f t="shared" si="239"/>
        <v>4</v>
      </c>
      <c r="J201" s="211">
        <f t="shared" si="239"/>
        <v>4</v>
      </c>
      <c r="K201" s="203">
        <f t="shared" si="239"/>
        <v>4</v>
      </c>
      <c r="L201" s="193">
        <f t="shared" si="239"/>
        <v>4</v>
      </c>
      <c r="M201" s="193">
        <f t="shared" si="239"/>
        <v>4</v>
      </c>
      <c r="N201" s="211">
        <f t="shared" si="239"/>
        <v>4</v>
      </c>
      <c r="O201" s="203">
        <f t="shared" si="239"/>
        <v>4</v>
      </c>
      <c r="P201" s="193">
        <f t="shared" si="239"/>
        <v>4</v>
      </c>
      <c r="Q201" s="193">
        <f t="shared" si="239"/>
        <v>4</v>
      </c>
      <c r="R201" s="211">
        <f t="shared" si="239"/>
        <v>4</v>
      </c>
      <c r="S201" s="203">
        <f t="shared" si="239"/>
        <v>4</v>
      </c>
      <c r="T201" s="193">
        <f t="shared" si="239"/>
        <v>4</v>
      </c>
      <c r="U201" s="193">
        <f t="shared" si="239"/>
        <v>4</v>
      </c>
      <c r="V201" s="193">
        <f t="shared" si="239"/>
        <v>4</v>
      </c>
      <c r="W201" s="208">
        <f t="shared" si="239"/>
        <v>4</v>
      </c>
      <c r="X201" s="203">
        <f t="shared" si="239"/>
        <v>4</v>
      </c>
      <c r="Y201" s="193">
        <f t="shared" si="239"/>
        <v>4</v>
      </c>
      <c r="Z201" s="193">
        <f t="shared" si="239"/>
        <v>4</v>
      </c>
      <c r="AA201" s="193">
        <f t="shared" si="239"/>
        <v>4</v>
      </c>
      <c r="AB201" s="208">
        <f t="shared" si="239"/>
        <v>4</v>
      </c>
      <c r="AC201" s="203">
        <f t="shared" si="239"/>
        <v>4</v>
      </c>
      <c r="AD201" s="193">
        <f t="shared" si="239"/>
        <v>4</v>
      </c>
      <c r="AE201" s="193">
        <f t="shared" si="239"/>
        <v>4</v>
      </c>
      <c r="AF201" s="193">
        <f t="shared" si="239"/>
        <v>4</v>
      </c>
      <c r="AG201" s="208">
        <f t="shared" si="239"/>
        <v>4</v>
      </c>
      <c r="AH201" s="174"/>
      <c r="AI201" s="3"/>
      <c r="AJ201" s="3"/>
      <c r="AK201" s="3"/>
      <c r="AL201" s="3"/>
      <c r="AM201" s="3"/>
      <c r="AN201" s="3"/>
      <c r="AO201" s="3"/>
    </row>
    <row r="202" spans="1:41" s="25" customFormat="1" ht="18" outlineLevel="1" x14ac:dyDescent="0.25">
      <c r="A202" s="3"/>
      <c r="B202" s="177"/>
      <c r="C202" s="168"/>
      <c r="D202" s="169"/>
      <c r="E202" s="170"/>
      <c r="F202" s="171"/>
      <c r="G202" s="172"/>
      <c r="H202" s="176"/>
      <c r="I202" s="175"/>
      <c r="J202" s="173"/>
      <c r="K202" s="176"/>
      <c r="L202" s="175"/>
      <c r="M202" s="175"/>
      <c r="N202" s="188"/>
      <c r="O202" s="174"/>
      <c r="P202" s="171"/>
      <c r="Q202" s="171"/>
      <c r="R202" s="222"/>
      <c r="S202" s="174"/>
      <c r="T202" s="171"/>
      <c r="U202" s="171"/>
      <c r="V202" s="171"/>
      <c r="W202" s="216"/>
      <c r="X202" s="174"/>
      <c r="Y202" s="175"/>
      <c r="Z202" s="171"/>
      <c r="AA202" s="171"/>
      <c r="AB202" s="216"/>
      <c r="AC202" s="174"/>
      <c r="AD202" s="175"/>
      <c r="AE202" s="171"/>
      <c r="AF202" s="217"/>
      <c r="AG202" s="216"/>
      <c r="AH202" s="174"/>
      <c r="AI202" s="3"/>
      <c r="AJ202" s="3"/>
      <c r="AK202" s="3"/>
      <c r="AL202" s="3"/>
      <c r="AM202" s="3"/>
      <c r="AN202" s="3"/>
      <c r="AO202" s="3"/>
    </row>
    <row r="203" spans="1:41" s="25" customFormat="1" ht="18" hidden="1" outlineLevel="2" x14ac:dyDescent="0.25">
      <c r="A203" s="3">
        <v>2</v>
      </c>
      <c r="B203" s="377" t="s">
        <v>25</v>
      </c>
      <c r="C203" s="168">
        <v>201.84090771234904</v>
      </c>
      <c r="D203" s="169">
        <v>568333.33333333337</v>
      </c>
      <c r="E203" s="170">
        <v>2</v>
      </c>
      <c r="F203" s="171">
        <v>1.885287084116815</v>
      </c>
      <c r="G203" s="172">
        <v>1.8120234013010363</v>
      </c>
      <c r="H203" s="176">
        <v>15.310625999999999</v>
      </c>
      <c r="I203" s="175">
        <f>H203*F203</f>
        <v>28.864925447543094</v>
      </c>
      <c r="J203" s="173">
        <f t="shared" si="218"/>
        <v>50.788725127641804</v>
      </c>
      <c r="K203" s="176">
        <v>13.987306</v>
      </c>
      <c r="L203" s="175">
        <f>K203*(G203/F203)</f>
        <v>13.443748703679105</v>
      </c>
      <c r="M203" s="175">
        <f>K203*G203</f>
        <v>25.345325793158395</v>
      </c>
      <c r="N203" s="173">
        <f t="shared" si="219"/>
        <v>44.595881160982508</v>
      </c>
      <c r="O203" s="174">
        <f>H203-L203</f>
        <v>1.8668772963208937</v>
      </c>
      <c r="P203" s="171">
        <f>I203-M203</f>
        <v>3.5195996543846988</v>
      </c>
      <c r="Q203" s="171">
        <f>J203-N203</f>
        <v>6.1928439666592965</v>
      </c>
      <c r="R203" s="223">
        <f t="shared" si="220"/>
        <v>71.676434799297425</v>
      </c>
      <c r="S203" s="174">
        <v>0.42377140000000002</v>
      </c>
      <c r="T203" s="171">
        <f>S203*(G203/F203)</f>
        <v>0.4073033226989014</v>
      </c>
      <c r="U203" s="171">
        <f>S203*G203</f>
        <v>0.76788369360210207</v>
      </c>
      <c r="V203" s="171">
        <f>(U203/D203)*1000000</f>
        <v>1.3511150034054582</v>
      </c>
      <c r="W203" s="224">
        <f t="shared" si="221"/>
        <v>15.637905132007617</v>
      </c>
      <c r="X203" s="174">
        <v>0.47397840000000002</v>
      </c>
      <c r="Y203" s="175">
        <f>X203*(G203/F203)</f>
        <v>0.4555592406837955</v>
      </c>
      <c r="Z203" s="171">
        <f>X203*G203</f>
        <v>0.85885995251122316</v>
      </c>
      <c r="AA203" s="171">
        <f t="shared" si="222"/>
        <v>1.5111905322778121</v>
      </c>
      <c r="AB203" s="224">
        <f t="shared" si="223"/>
        <v>17.490631160622822</v>
      </c>
      <c r="AC203" s="174">
        <v>0.1311889</v>
      </c>
      <c r="AD203" s="175">
        <f>AC203*(G203/F203)</f>
        <v>0.12609080006629494</v>
      </c>
      <c r="AE203" s="171">
        <f>AC203*G203</f>
        <v>0.23771735679094153</v>
      </c>
      <c r="AF203" s="171">
        <f>(AE203/D203)*1000000</f>
        <v>0.41827100901631936</v>
      </c>
      <c r="AG203" s="224">
        <f t="shared" si="224"/>
        <v>4.8410996413925851</v>
      </c>
      <c r="AH203" s="191"/>
      <c r="AI203" s="3"/>
      <c r="AJ203" s="3"/>
      <c r="AK203" s="3"/>
      <c r="AL203" s="3"/>
      <c r="AM203" s="3"/>
      <c r="AN203" s="3"/>
      <c r="AO203" s="3"/>
    </row>
    <row r="204" spans="1:41" s="25" customFormat="1" ht="18" hidden="1" outlineLevel="2" x14ac:dyDescent="0.25">
      <c r="A204" s="3">
        <v>5</v>
      </c>
      <c r="B204" s="378"/>
      <c r="C204" s="168">
        <v>554.81865163444536</v>
      </c>
      <c r="D204" s="169">
        <v>563333</v>
      </c>
      <c r="E204" s="170">
        <v>2</v>
      </c>
      <c r="F204" s="171">
        <v>1.687452344518813</v>
      </c>
      <c r="G204" s="172">
        <v>1.6141886617030343</v>
      </c>
      <c r="H204" s="176">
        <v>14.038052</v>
      </c>
      <c r="I204" s="175">
        <f>H204*F204</f>
        <v>23.688543759877014</v>
      </c>
      <c r="J204" s="173">
        <f>(I204/D204)*1000000</f>
        <v>42.050694278299005</v>
      </c>
      <c r="K204" s="176">
        <v>13.522242</v>
      </c>
      <c r="L204" s="175">
        <f>K204*(G204/F204)</f>
        <v>12.935150309935887</v>
      </c>
      <c r="M204" s="175">
        <f>K204*G204</f>
        <v>21.827449717204562</v>
      </c>
      <c r="N204" s="173">
        <f>(M204/D204)*1000000</f>
        <v>38.746975087922351</v>
      </c>
      <c r="O204" s="174">
        <f t="shared" ref="O204:Q206" si="240">H204-L204</f>
        <v>1.1029016900641135</v>
      </c>
      <c r="P204" s="171">
        <f t="shared" si="240"/>
        <v>1.8610940426724518</v>
      </c>
      <c r="Q204" s="171">
        <f t="shared" si="240"/>
        <v>3.3037191903766541</v>
      </c>
      <c r="R204" s="223">
        <f t="shared" si="220"/>
        <v>38.237490629359421</v>
      </c>
      <c r="S204" s="174">
        <v>0.9101321</v>
      </c>
      <c r="T204" s="171">
        <f>S204*(G204/F204)</f>
        <v>0.87061712957049575</v>
      </c>
      <c r="U204" s="171">
        <f>S204*G204</f>
        <v>1.4691249164719722</v>
      </c>
      <c r="V204" s="171">
        <f t="shared" ref="V204:V206" si="241">(U204/D204)*1000000</f>
        <v>2.6079155960541494</v>
      </c>
      <c r="W204" s="224">
        <f t="shared" si="221"/>
        <v>30.184208287663765</v>
      </c>
      <c r="X204" s="174">
        <v>0.67807609999999996</v>
      </c>
      <c r="Y204" s="175">
        <f>X204*(G204/F204)</f>
        <v>0.64863624501581296</v>
      </c>
      <c r="Z204" s="171">
        <f>X204*G204</f>
        <v>1.0945427523918128</v>
      </c>
      <c r="AA204" s="171">
        <f>(Z204/D204)*1000000</f>
        <v>1.9429764497940165</v>
      </c>
      <c r="AB204" s="224">
        <f t="shared" si="223"/>
        <v>22.488153354097413</v>
      </c>
      <c r="AC204" s="174">
        <v>0.20195405</v>
      </c>
      <c r="AD204" s="175">
        <f>AC204*(G204/F204)</f>
        <v>0.19318586314682931</v>
      </c>
      <c r="AE204" s="171">
        <f>AC204*G204</f>
        <v>0.32599193769500767</v>
      </c>
      <c r="AF204" s="171">
        <f t="shared" ref="AF204:AF206" si="242">(AE204/D204)*1000000</f>
        <v>0.5786842554847802</v>
      </c>
      <c r="AG204" s="224">
        <f t="shared" si="224"/>
        <v>6.6977344384812518</v>
      </c>
      <c r="AH204" s="191"/>
      <c r="AI204" s="3"/>
      <c r="AJ204" s="3"/>
      <c r="AK204" s="3"/>
      <c r="AL204" s="3"/>
      <c r="AM204" s="3"/>
      <c r="AN204" s="3"/>
      <c r="AO204" s="3"/>
    </row>
    <row r="205" spans="1:41" s="25" customFormat="1" ht="18" hidden="1" outlineLevel="2" x14ac:dyDescent="0.25">
      <c r="A205" s="3">
        <v>6</v>
      </c>
      <c r="B205" s="378"/>
      <c r="C205" s="168">
        <v>410.55850890524312</v>
      </c>
      <c r="D205" s="169">
        <v>563333.33333333337</v>
      </c>
      <c r="E205" s="170">
        <v>2</v>
      </c>
      <c r="F205" s="171">
        <v>1.7687187066500463</v>
      </c>
      <c r="G205" s="172">
        <v>1.6954550238342676</v>
      </c>
      <c r="H205" s="176">
        <v>13.726692</v>
      </c>
      <c r="I205" s="175">
        <f>H205*F205</f>
        <v>24.278656920823536</v>
      </c>
      <c r="J205" s="173">
        <f>(I205/D205)*1000000</f>
        <v>43.098207551757753</v>
      </c>
      <c r="K205" s="176">
        <v>12.0062</v>
      </c>
      <c r="L205" s="175">
        <f>K205*(G205/F205)</f>
        <v>11.508880428880181</v>
      </c>
      <c r="M205" s="175">
        <f>K205*G205</f>
        <v>20.355972107158983</v>
      </c>
      <c r="N205" s="173">
        <f>(M205/D205)*1000000</f>
        <v>36.134861728684584</v>
      </c>
      <c r="O205" s="174">
        <f t="shared" si="240"/>
        <v>2.2178115711198192</v>
      </c>
      <c r="P205" s="171">
        <f t="shared" si="240"/>
        <v>3.9226848136645529</v>
      </c>
      <c r="Q205" s="171">
        <f t="shared" si="240"/>
        <v>6.9633458230731691</v>
      </c>
      <c r="R205" s="223">
        <f t="shared" si="220"/>
        <v>80.59428035964315</v>
      </c>
      <c r="S205" s="174">
        <v>0.38031939999999997</v>
      </c>
      <c r="T205" s="171">
        <f>S205*(G205/F205)</f>
        <v>0.36456584925983682</v>
      </c>
      <c r="U205" s="171">
        <f>S205*G205</f>
        <v>0.64481443739163435</v>
      </c>
      <c r="V205" s="171">
        <f t="shared" si="241"/>
        <v>1.1446410131212443</v>
      </c>
      <c r="W205" s="224">
        <f t="shared" si="221"/>
        <v>13.248159874088476</v>
      </c>
      <c r="X205" s="174">
        <v>0.42573070000000002</v>
      </c>
      <c r="Y205" s="175">
        <f>X205*(G205/F205)</f>
        <v>0.40809612710128601</v>
      </c>
      <c r="Z205" s="171">
        <f>X205*G205</f>
        <v>0.72180725411547941</v>
      </c>
      <c r="AA205" s="171">
        <f>(Z205/D205)*1000000</f>
        <v>1.2813146522759988</v>
      </c>
      <c r="AB205" s="224">
        <f t="shared" si="223"/>
        <v>14.830030697638875</v>
      </c>
      <c r="AC205" s="174">
        <v>0.1148737</v>
      </c>
      <c r="AD205" s="175">
        <f>AC205*(G205/F205)</f>
        <v>0.11011541351327259</v>
      </c>
      <c r="AE205" s="171">
        <f>AC205*G205</f>
        <v>0.1947631917714305</v>
      </c>
      <c r="AF205" s="171">
        <f t="shared" si="242"/>
        <v>0.34573347651733222</v>
      </c>
      <c r="AG205" s="224">
        <f t="shared" si="224"/>
        <v>4.0015448670987519</v>
      </c>
      <c r="AH205" s="191"/>
      <c r="AI205" s="3"/>
      <c r="AJ205" s="3"/>
      <c r="AK205" s="3"/>
      <c r="AL205" s="3"/>
      <c r="AM205" s="3"/>
      <c r="AN205" s="3"/>
      <c r="AO205" s="3"/>
    </row>
    <row r="206" spans="1:41" s="25" customFormat="1" ht="18" hidden="1" outlineLevel="2" x14ac:dyDescent="0.25">
      <c r="A206" s="3">
        <v>8</v>
      </c>
      <c r="B206" s="379"/>
      <c r="C206" s="168">
        <v>466.70827506899707</v>
      </c>
      <c r="D206" s="169">
        <v>375000</v>
      </c>
      <c r="E206" s="170">
        <v>1.9</v>
      </c>
      <c r="F206" s="171">
        <v>1.7249843968491261</v>
      </c>
      <c r="G206" s="172">
        <v>1.6517207140333474</v>
      </c>
      <c r="H206" s="176">
        <v>13.402305999999999</v>
      </c>
      <c r="I206" s="175">
        <f>H206*F206</f>
        <v>23.118768731797424</v>
      </c>
      <c r="J206" s="173">
        <f>(I206/D206)*1000000</f>
        <v>61.650049951459792</v>
      </c>
      <c r="K206" s="176">
        <v>13.878477999999999</v>
      </c>
      <c r="L206" s="175">
        <f>K206*(G206/F206)</f>
        <v>13.289030111650957</v>
      </c>
      <c r="M206" s="175">
        <f>K206*G206</f>
        <v>22.923369591856101</v>
      </c>
      <c r="N206" s="173">
        <f>(M206/D206)*1000000</f>
        <v>61.128985578282943</v>
      </c>
      <c r="O206" s="174">
        <f t="shared" si="240"/>
        <v>0.11327588834904212</v>
      </c>
      <c r="P206" s="171">
        <f t="shared" si="240"/>
        <v>0.19539913994132263</v>
      </c>
      <c r="Q206" s="171">
        <f t="shared" si="240"/>
        <v>0.52106437317684851</v>
      </c>
      <c r="R206" s="223">
        <f>Q206/(24*3600)*1000000</f>
        <v>6.0308376525098204</v>
      </c>
      <c r="S206" s="174">
        <v>0.75187789999999999</v>
      </c>
      <c r="T206" s="171">
        <f>S206*(G206/F206)</f>
        <v>0.71994407840577967</v>
      </c>
      <c r="U206" s="171">
        <f>S206*G206</f>
        <v>1.2418923018538937</v>
      </c>
      <c r="V206" s="171">
        <f t="shared" si="241"/>
        <v>3.3117128049437166</v>
      </c>
      <c r="W206" s="224">
        <f>V206/(24*3600)*1000000</f>
        <v>38.330009316478197</v>
      </c>
      <c r="X206" s="174">
        <v>0.32042720000000002</v>
      </c>
      <c r="Y206" s="175">
        <f>X206*(G206/F206)</f>
        <v>0.30681798893163964</v>
      </c>
      <c r="Z206" s="171">
        <f>X206*G206</f>
        <v>0.52925624357970624</v>
      </c>
      <c r="AA206" s="171">
        <f>(Z206/D206)*1000000</f>
        <v>1.4113499828792166</v>
      </c>
      <c r="AB206" s="224">
        <f t="shared" si="223"/>
        <v>16.33506924628723</v>
      </c>
      <c r="AC206" s="174">
        <v>9.8704500000000001E-2</v>
      </c>
      <c r="AD206" s="175">
        <f>AC206*(G206/F206)</f>
        <v>9.4512314149682128E-2</v>
      </c>
      <c r="AE206" s="171">
        <f>AC206*G206</f>
        <v>0.16303226721830455</v>
      </c>
      <c r="AF206" s="171">
        <f t="shared" si="242"/>
        <v>0.43475271258214548</v>
      </c>
      <c r="AG206" s="224">
        <f t="shared" si="224"/>
        <v>5.0318600993303875</v>
      </c>
      <c r="AH206" s="191"/>
      <c r="AI206" s="3"/>
      <c r="AJ206" s="3"/>
      <c r="AK206" s="3"/>
      <c r="AL206" s="3"/>
      <c r="AM206" s="3"/>
      <c r="AN206" s="3"/>
      <c r="AO206" s="3"/>
    </row>
    <row r="207" spans="1:41" s="25" customFormat="1" ht="18" outlineLevel="1" collapsed="1" x14ac:dyDescent="0.25">
      <c r="A207" s="380" t="s">
        <v>25</v>
      </c>
      <c r="B207" s="177" t="s">
        <v>19</v>
      </c>
      <c r="C207" s="178">
        <v>408.48158583025861</v>
      </c>
      <c r="D207" s="179">
        <v>517499.91666666674</v>
      </c>
      <c r="E207" s="180">
        <v>1.9750000000000001</v>
      </c>
      <c r="F207" s="181">
        <v>1.7666106330336999</v>
      </c>
      <c r="G207" s="182">
        <v>1.6933469502179215</v>
      </c>
      <c r="H207" s="187">
        <f t="shared" ref="H207:AG207" si="243">AVERAGE(H203:H206)</f>
        <v>14.119419000000001</v>
      </c>
      <c r="I207" s="181">
        <f t="shared" si="243"/>
        <v>24.987723715010269</v>
      </c>
      <c r="J207" s="183">
        <f t="shared" si="243"/>
        <v>49.396919227289587</v>
      </c>
      <c r="K207" s="187">
        <f t="shared" si="243"/>
        <v>13.348556500000001</v>
      </c>
      <c r="L207" s="181">
        <f t="shared" si="243"/>
        <v>12.794202388536533</v>
      </c>
      <c r="M207" s="181">
        <f t="shared" si="243"/>
        <v>22.613029302344508</v>
      </c>
      <c r="N207" s="183">
        <f t="shared" si="243"/>
        <v>45.1516758889681</v>
      </c>
      <c r="O207" s="187">
        <f t="shared" si="243"/>
        <v>1.3252166114634671</v>
      </c>
      <c r="P207" s="181">
        <f t="shared" si="243"/>
        <v>2.3746944126657565</v>
      </c>
      <c r="Q207" s="181">
        <f t="shared" si="243"/>
        <v>4.245243338321492</v>
      </c>
      <c r="R207" s="183">
        <f t="shared" si="243"/>
        <v>49.134760860202462</v>
      </c>
      <c r="S207" s="187">
        <f t="shared" si="243"/>
        <v>0.61652519999999988</v>
      </c>
      <c r="T207" s="181">
        <f t="shared" si="243"/>
        <v>0.59060759498375337</v>
      </c>
      <c r="U207" s="181">
        <f t="shared" si="243"/>
        <v>1.0309288373299006</v>
      </c>
      <c r="V207" s="181">
        <f t="shared" si="243"/>
        <v>2.1038461043811423</v>
      </c>
      <c r="W207" s="184">
        <f t="shared" si="243"/>
        <v>24.350070652559513</v>
      </c>
      <c r="X207" s="187">
        <f t="shared" si="243"/>
        <v>0.47455310000000006</v>
      </c>
      <c r="Y207" s="181">
        <f t="shared" si="243"/>
        <v>0.45477740043313347</v>
      </c>
      <c r="Z207" s="181">
        <f t="shared" si="243"/>
        <v>0.80111655064955545</v>
      </c>
      <c r="AA207" s="181">
        <f t="shared" si="243"/>
        <v>1.5367079043067611</v>
      </c>
      <c r="AB207" s="184">
        <f t="shared" si="243"/>
        <v>17.785971114661585</v>
      </c>
      <c r="AC207" s="187">
        <f t="shared" si="243"/>
        <v>0.1366802875</v>
      </c>
      <c r="AD207" s="181">
        <f t="shared" si="243"/>
        <v>0.13097609771901975</v>
      </c>
      <c r="AE207" s="181">
        <f t="shared" si="243"/>
        <v>0.23037618836892107</v>
      </c>
      <c r="AF207" s="181">
        <f t="shared" si="243"/>
        <v>0.44436036340014434</v>
      </c>
      <c r="AG207" s="184">
        <f t="shared" si="243"/>
        <v>5.1430597615757438</v>
      </c>
      <c r="AH207" s="191"/>
      <c r="AI207" s="3"/>
      <c r="AJ207" s="3"/>
      <c r="AK207" s="3"/>
      <c r="AL207" s="3"/>
      <c r="AM207" s="3"/>
      <c r="AN207" s="3"/>
      <c r="AO207" s="3"/>
    </row>
    <row r="208" spans="1:41" s="25" customFormat="1" ht="18" outlineLevel="1" x14ac:dyDescent="0.25">
      <c r="A208" s="380"/>
      <c r="B208" s="177" t="s">
        <v>20</v>
      </c>
      <c r="C208" s="178">
        <v>75.005315161867358</v>
      </c>
      <c r="D208" s="179">
        <v>47514.590839020362</v>
      </c>
      <c r="E208" s="180">
        <v>2.4999999999997514E-2</v>
      </c>
      <c r="F208" s="181">
        <v>4.2902333071326501E-2</v>
      </c>
      <c r="G208" s="182">
        <v>4.2902333071324773E-2</v>
      </c>
      <c r="H208" s="187">
        <f t="shared" ref="H208:AG208" si="244">STDEV(H203:H206)/SQRT(H209)</f>
        <v>0.41773997662381629</v>
      </c>
      <c r="I208" s="181">
        <f t="shared" si="244"/>
        <v>1.3139105207506192</v>
      </c>
      <c r="J208" s="183">
        <f t="shared" si="244"/>
        <v>4.525088636153189</v>
      </c>
      <c r="K208" s="187">
        <f t="shared" si="244"/>
        <v>0.45833987988491326</v>
      </c>
      <c r="L208" s="181">
        <f t="shared" si="244"/>
        <v>0.44146382898258152</v>
      </c>
      <c r="M208" s="181">
        <f t="shared" si="244"/>
        <v>1.0517127965029005</v>
      </c>
      <c r="N208" s="183">
        <f t="shared" si="244"/>
        <v>5.611791623001932</v>
      </c>
      <c r="O208" s="187">
        <f t="shared" si="244"/>
        <v>0.46622118321529687</v>
      </c>
      <c r="P208" s="181">
        <f t="shared" si="244"/>
        <v>0.85245701357293524</v>
      </c>
      <c r="Q208" s="181">
        <f t="shared" si="244"/>
        <v>1.4701815650542434</v>
      </c>
      <c r="R208" s="183">
        <f t="shared" si="244"/>
        <v>17.015990336275959</v>
      </c>
      <c r="S208" s="187">
        <f t="shared" si="244"/>
        <v>0.1282811276367197</v>
      </c>
      <c r="T208" s="181">
        <f t="shared" si="244"/>
        <v>0.12241615921766458</v>
      </c>
      <c r="U208" s="181">
        <f t="shared" si="244"/>
        <v>0.19467889472537334</v>
      </c>
      <c r="V208" s="181">
        <f t="shared" si="244"/>
        <v>0.51637410019597019</v>
      </c>
      <c r="W208" s="184">
        <f t="shared" si="244"/>
        <v>5.9765520856015124</v>
      </c>
      <c r="X208" s="187">
        <f t="shared" si="244"/>
        <v>7.5033526729533645E-2</v>
      </c>
      <c r="Y208" s="181">
        <f t="shared" si="244"/>
        <v>7.1678094997042321E-2</v>
      </c>
      <c r="Z208" s="181">
        <f t="shared" si="244"/>
        <v>0.11889464082549732</v>
      </c>
      <c r="AA208" s="181">
        <f t="shared" si="244"/>
        <v>0.14336596207348631</v>
      </c>
      <c r="AB208" s="184">
        <f t="shared" si="244"/>
        <v>1.6593282647394223</v>
      </c>
      <c r="AC208" s="187">
        <f t="shared" si="244"/>
        <v>2.274589175767399E-2</v>
      </c>
      <c r="AD208" s="181">
        <f t="shared" si="244"/>
        <v>2.1715387603920829E-2</v>
      </c>
      <c r="AE208" s="181">
        <f t="shared" si="244"/>
        <v>3.5355048573462604E-2</v>
      </c>
      <c r="AF208" s="181">
        <f t="shared" si="244"/>
        <v>4.8770835007004319E-2</v>
      </c>
      <c r="AG208" s="184">
        <f t="shared" si="244"/>
        <v>0.56447725702551377</v>
      </c>
      <c r="AH208" s="191"/>
      <c r="AI208" s="3"/>
      <c r="AJ208" s="3"/>
      <c r="AK208" s="3"/>
      <c r="AL208" s="3"/>
      <c r="AM208" s="3"/>
      <c r="AN208" s="3"/>
      <c r="AO208" s="3"/>
    </row>
    <row r="209" spans="1:41" s="25" customFormat="1" ht="18" outlineLevel="1" x14ac:dyDescent="0.25">
      <c r="A209" s="380"/>
      <c r="B209" s="177" t="s">
        <v>21</v>
      </c>
      <c r="C209" s="185">
        <v>4</v>
      </c>
      <c r="D209" s="186">
        <v>4</v>
      </c>
      <c r="E209" s="18">
        <v>4</v>
      </c>
      <c r="F209" s="18">
        <v>4</v>
      </c>
      <c r="G209" s="18">
        <v>4</v>
      </c>
      <c r="H209" s="203">
        <f t="shared" ref="H209:AG209" si="245">COUNT(H203:H206)</f>
        <v>4</v>
      </c>
      <c r="I209" s="193">
        <f t="shared" si="245"/>
        <v>4</v>
      </c>
      <c r="J209" s="211">
        <f t="shared" si="245"/>
        <v>4</v>
      </c>
      <c r="K209" s="203">
        <f t="shared" si="245"/>
        <v>4</v>
      </c>
      <c r="L209" s="193">
        <f t="shared" si="245"/>
        <v>4</v>
      </c>
      <c r="M209" s="193">
        <f t="shared" si="245"/>
        <v>4</v>
      </c>
      <c r="N209" s="211">
        <f t="shared" si="245"/>
        <v>4</v>
      </c>
      <c r="O209" s="203">
        <f t="shared" si="245"/>
        <v>4</v>
      </c>
      <c r="P209" s="193">
        <f t="shared" si="245"/>
        <v>4</v>
      </c>
      <c r="Q209" s="193">
        <f t="shared" si="245"/>
        <v>4</v>
      </c>
      <c r="R209" s="211">
        <f t="shared" si="245"/>
        <v>4</v>
      </c>
      <c r="S209" s="203">
        <f t="shared" si="245"/>
        <v>4</v>
      </c>
      <c r="T209" s="193">
        <f t="shared" si="245"/>
        <v>4</v>
      </c>
      <c r="U209" s="193">
        <f t="shared" si="245"/>
        <v>4</v>
      </c>
      <c r="V209" s="193">
        <f t="shared" si="245"/>
        <v>4</v>
      </c>
      <c r="W209" s="208">
        <f t="shared" si="245"/>
        <v>4</v>
      </c>
      <c r="X209" s="203">
        <f t="shared" si="245"/>
        <v>4</v>
      </c>
      <c r="Y209" s="193">
        <f t="shared" si="245"/>
        <v>4</v>
      </c>
      <c r="Z209" s="193">
        <f t="shared" si="245"/>
        <v>4</v>
      </c>
      <c r="AA209" s="193">
        <f t="shared" si="245"/>
        <v>4</v>
      </c>
      <c r="AB209" s="208">
        <f t="shared" si="245"/>
        <v>4</v>
      </c>
      <c r="AC209" s="203">
        <f t="shared" si="245"/>
        <v>4</v>
      </c>
      <c r="AD209" s="193">
        <f t="shared" si="245"/>
        <v>4</v>
      </c>
      <c r="AE209" s="193">
        <f t="shared" si="245"/>
        <v>4</v>
      </c>
      <c r="AF209" s="193">
        <f t="shared" si="245"/>
        <v>4</v>
      </c>
      <c r="AG209" s="208">
        <f t="shared" si="245"/>
        <v>4</v>
      </c>
      <c r="AH209" s="191"/>
      <c r="AI209" s="3"/>
      <c r="AJ209" s="3"/>
      <c r="AK209" s="3"/>
      <c r="AL209" s="3"/>
      <c r="AM209" s="3"/>
      <c r="AN209" s="3"/>
      <c r="AO209" s="3"/>
    </row>
    <row r="210" spans="1:41" s="25" customFormat="1" ht="18" outlineLevel="1" x14ac:dyDescent="0.25">
      <c r="A210" s="3"/>
      <c r="B210" s="177"/>
      <c r="C210" s="168"/>
      <c r="D210" s="169"/>
      <c r="E210" s="170"/>
      <c r="F210" s="171"/>
      <c r="G210" s="172"/>
      <c r="H210" s="176"/>
      <c r="I210" s="175"/>
      <c r="J210" s="173"/>
      <c r="K210" s="176"/>
      <c r="L210" s="175"/>
      <c r="M210" s="175"/>
      <c r="N210" s="188"/>
      <c r="O210" s="174"/>
      <c r="P210" s="171"/>
      <c r="Q210" s="171"/>
      <c r="R210" s="222"/>
      <c r="S210" s="174"/>
      <c r="T210" s="171"/>
      <c r="U210" s="171"/>
      <c r="V210" s="171"/>
      <c r="W210" s="216"/>
      <c r="X210" s="174"/>
      <c r="Y210" s="175"/>
      <c r="Z210" s="171"/>
      <c r="AA210" s="171"/>
      <c r="AB210" s="216"/>
      <c r="AC210" s="174"/>
      <c r="AD210" s="175"/>
      <c r="AE210" s="171"/>
      <c r="AF210" s="217"/>
      <c r="AG210" s="216"/>
      <c r="AH210" s="191"/>
      <c r="AI210" s="3"/>
      <c r="AJ210" s="3"/>
      <c r="AK210" s="3"/>
      <c r="AL210" s="3"/>
      <c r="AM210" s="3"/>
      <c r="AN210" s="3"/>
      <c r="AO210" s="3"/>
    </row>
    <row r="211" spans="1:41" s="25" customFormat="1" ht="18" hidden="1" outlineLevel="2" x14ac:dyDescent="0.25">
      <c r="A211" s="3">
        <v>2</v>
      </c>
      <c r="B211" s="377" t="s">
        <v>26</v>
      </c>
      <c r="C211" s="168">
        <v>201.84090771234904</v>
      </c>
      <c r="D211" s="169">
        <v>568333.33333333337</v>
      </c>
      <c r="E211" s="170">
        <v>2</v>
      </c>
      <c r="F211" s="171">
        <v>1.885287084116815</v>
      </c>
      <c r="G211" s="172">
        <v>1.7387597184852577</v>
      </c>
      <c r="H211" s="176">
        <v>15.570601999999999</v>
      </c>
      <c r="I211" s="175">
        <f>H211*F211</f>
        <v>29.355054842523447</v>
      </c>
      <c r="J211" s="173">
        <f t="shared" si="218"/>
        <v>51.651122890070582</v>
      </c>
      <c r="K211" s="176">
        <v>12.849036</v>
      </c>
      <c r="L211" s="175">
        <f>K211*(G211/F211)</f>
        <v>11.850389474573326</v>
      </c>
      <c r="M211" s="175">
        <f>K211*G211</f>
        <v>22.341386218166942</v>
      </c>
      <c r="N211" s="173">
        <f t="shared" si="219"/>
        <v>39.310356982111919</v>
      </c>
      <c r="O211" s="174">
        <f>H211-L211</f>
        <v>3.7202125254266729</v>
      </c>
      <c r="P211" s="171">
        <f>I211-M211</f>
        <v>7.0136686243565052</v>
      </c>
      <c r="Q211" s="171">
        <f>J211-N211</f>
        <v>12.340765907958662</v>
      </c>
      <c r="R211" s="223">
        <f>Q211/(48*3600)*1000000</f>
        <v>71.41646937476078</v>
      </c>
      <c r="S211" s="174">
        <v>1.8221810000000001</v>
      </c>
      <c r="T211" s="171">
        <f>S211*(G211/F211)</f>
        <v>1.6805583347394699</v>
      </c>
      <c r="U211" s="171">
        <f>S211*G211</f>
        <v>3.1683349225891853</v>
      </c>
      <c r="V211" s="171">
        <f>(U211/D211)*1000000</f>
        <v>5.5747828549956333</v>
      </c>
      <c r="W211" s="224">
        <f t="shared" ref="W211:W214" si="246">V211/(48*3600)*1000000</f>
        <v>32.2614748552988</v>
      </c>
      <c r="X211" s="174">
        <v>2.8038180000000001</v>
      </c>
      <c r="Y211" s="175">
        <f>X211*(G211/F211)</f>
        <v>2.5859010213543829</v>
      </c>
      <c r="Z211" s="171">
        <f>X211*G211</f>
        <v>4.8751657963638984</v>
      </c>
      <c r="AA211" s="171">
        <f t="shared" ref="AA211:AA214" si="247">(Z211/D211)*1000000</f>
        <v>8.5780043337781198</v>
      </c>
      <c r="AB211" s="224">
        <f t="shared" ref="AB211:AB214" si="248">AA211/(48*3600)*1000000</f>
        <v>49.641228783438194</v>
      </c>
      <c r="AC211" s="174">
        <v>1.5313589999999999</v>
      </c>
      <c r="AD211" s="175">
        <f>AC211*(G211/F211)</f>
        <v>1.4123394607496729</v>
      </c>
      <c r="AE211" s="171">
        <f>AC211*G211</f>
        <v>2.6626653437398655</v>
      </c>
      <c r="AF211" s="171">
        <f>(AE211/D211)*1000000</f>
        <v>4.6850416605393521</v>
      </c>
      <c r="AG211" s="224">
        <f t="shared" ref="AG211:AG214" si="249">AF211/(48*3600)*1000000</f>
        <v>27.112509609602732</v>
      </c>
      <c r="AH211" s="174"/>
      <c r="AI211" s="3"/>
      <c r="AJ211" s="3"/>
      <c r="AK211" s="3"/>
      <c r="AL211" s="3"/>
      <c r="AM211" s="3"/>
      <c r="AN211" s="3"/>
      <c r="AO211" s="3"/>
    </row>
    <row r="212" spans="1:41" s="25" customFormat="1" ht="18" hidden="1" outlineLevel="2" x14ac:dyDescent="0.25">
      <c r="A212" s="3">
        <v>5</v>
      </c>
      <c r="B212" s="378"/>
      <c r="C212" s="168">
        <v>554.81865163444536</v>
      </c>
      <c r="D212" s="169">
        <v>563333</v>
      </c>
      <c r="E212" s="170">
        <v>2</v>
      </c>
      <c r="F212" s="171">
        <v>1.687452344518813</v>
      </c>
      <c r="G212" s="172">
        <v>1.5409249788872557</v>
      </c>
      <c r="H212" s="176">
        <v>14.038052</v>
      </c>
      <c r="I212" s="175">
        <f>H212*F212</f>
        <v>23.688543759877014</v>
      </c>
      <c r="J212" s="173">
        <f t="shared" si="218"/>
        <v>42.050694278299005</v>
      </c>
      <c r="K212" s="176">
        <v>10.193122000000001</v>
      </c>
      <c r="L212" s="175">
        <f>K212*(G212/F212)</f>
        <v>9.3080177070861936</v>
      </c>
      <c r="M212" s="175">
        <f>K212*G212</f>
        <v>15.706836302645222</v>
      </c>
      <c r="N212" s="173">
        <f t="shared" si="219"/>
        <v>27.881974431899465</v>
      </c>
      <c r="O212" s="174">
        <f t="shared" ref="O212:Q214" si="250">H212-L212</f>
        <v>4.7300342929138068</v>
      </c>
      <c r="P212" s="171">
        <f t="shared" si="250"/>
        <v>7.9817074572317921</v>
      </c>
      <c r="Q212" s="171">
        <f t="shared" si="250"/>
        <v>14.16871984639954</v>
      </c>
      <c r="R212" s="223">
        <f t="shared" ref="R212:R214" si="251">Q212/(48*3600)*1000000</f>
        <v>81.994906518515847</v>
      </c>
      <c r="S212" s="174">
        <v>2.6391170000000002</v>
      </c>
      <c r="T212" s="171">
        <f>S212*(G212/F212)</f>
        <v>2.4099532770305498</v>
      </c>
      <c r="U212" s="171">
        <f>S212*G212</f>
        <v>4.0666813075059975</v>
      </c>
      <c r="V212" s="171">
        <f t="shared" ref="V212:V214" si="252">(U212/D212)*1000000</f>
        <v>7.2189651724752455</v>
      </c>
      <c r="W212" s="224">
        <f t="shared" si="246"/>
        <v>41.776418822194707</v>
      </c>
      <c r="X212" s="174">
        <v>2.9756779999999998</v>
      </c>
      <c r="Y212" s="175">
        <f>X212*(G212/F212)</f>
        <v>2.7172895129271311</v>
      </c>
      <c r="Z212" s="171">
        <f>X212*G212</f>
        <v>4.585296559325271</v>
      </c>
      <c r="AA212" s="171">
        <f t="shared" si="247"/>
        <v>8.1395845074321418</v>
      </c>
      <c r="AB212" s="224">
        <f t="shared" si="248"/>
        <v>47.104077010602673</v>
      </c>
      <c r="AC212" s="174">
        <v>1.9709680000000001</v>
      </c>
      <c r="AD212" s="175">
        <f>AC212*(G212/F212)</f>
        <v>1.7998219823230075</v>
      </c>
      <c r="AE212" s="171">
        <f>AC212*G212</f>
        <v>3.0371138237874566</v>
      </c>
      <c r="AF212" s="171">
        <f t="shared" ref="AF212:AF214" si="253">(AE212/D212)*1000000</f>
        <v>5.3913295045514049</v>
      </c>
      <c r="AG212" s="224">
        <f t="shared" si="249"/>
        <v>31.199823521709522</v>
      </c>
      <c r="AH212" s="174"/>
      <c r="AI212" s="3"/>
      <c r="AJ212" s="3"/>
      <c r="AK212" s="3"/>
      <c r="AL212" s="3"/>
      <c r="AM212" s="3"/>
      <c r="AN212" s="3"/>
      <c r="AO212" s="3"/>
    </row>
    <row r="213" spans="1:41" s="25" customFormat="1" ht="18" hidden="1" outlineLevel="2" x14ac:dyDescent="0.25">
      <c r="A213" s="3">
        <v>6</v>
      </c>
      <c r="B213" s="378"/>
      <c r="C213" s="168">
        <v>410.55850890524312</v>
      </c>
      <c r="D213" s="169">
        <v>563333.33333333337</v>
      </c>
      <c r="E213" s="170">
        <v>2</v>
      </c>
      <c r="F213" s="171">
        <v>1.7687187066500463</v>
      </c>
      <c r="G213" s="172">
        <v>1.6221913410184889</v>
      </c>
      <c r="H213" s="176">
        <v>13.988986000000001</v>
      </c>
      <c r="I213" s="175">
        <f>H213*F213</f>
        <v>24.742581225265607</v>
      </c>
      <c r="J213" s="173">
        <f t="shared" si="218"/>
        <v>43.921741819998118</v>
      </c>
      <c r="K213" s="176">
        <v>10.534932</v>
      </c>
      <c r="L213" s="175">
        <f>K213*(G213/F213)</f>
        <v>9.6621782787532347</v>
      </c>
      <c r="M213" s="175">
        <f>K213*G213</f>
        <v>17.089675468618591</v>
      </c>
      <c r="N213" s="173">
        <f t="shared" si="219"/>
        <v>30.33670201529927</v>
      </c>
      <c r="O213" s="174">
        <f t="shared" si="250"/>
        <v>4.3268077212467659</v>
      </c>
      <c r="P213" s="171">
        <f t="shared" si="250"/>
        <v>7.6529057566470158</v>
      </c>
      <c r="Q213" s="171">
        <f t="shared" si="250"/>
        <v>13.585039804698848</v>
      </c>
      <c r="R213" s="223">
        <f t="shared" si="251"/>
        <v>78.617128499414619</v>
      </c>
      <c r="S213" s="174">
        <v>1.4420980000000001</v>
      </c>
      <c r="T213" s="171">
        <f>S213*(G213/F213)</f>
        <v>1.3226291324361166</v>
      </c>
      <c r="U213" s="171">
        <f>S213*G213</f>
        <v>2.3393588885000809</v>
      </c>
      <c r="V213" s="171">
        <f t="shared" si="252"/>
        <v>4.152708086094818</v>
      </c>
      <c r="W213" s="224">
        <f t="shared" si="246"/>
        <v>24.031875498233902</v>
      </c>
      <c r="X213" s="174">
        <v>2.8833540000000002</v>
      </c>
      <c r="Y213" s="175">
        <f>X213*(G213/F213)</f>
        <v>2.6444860193455693</v>
      </c>
      <c r="Z213" s="171">
        <f>X213*G213</f>
        <v>4.6773518918910248</v>
      </c>
      <c r="AA213" s="171">
        <f t="shared" si="247"/>
        <v>8.3029915240669077</v>
      </c>
      <c r="AB213" s="224">
        <f t="shared" si="248"/>
        <v>48.049719467979791</v>
      </c>
      <c r="AC213" s="174">
        <v>2.0057839999999998</v>
      </c>
      <c r="AD213" s="175">
        <f>AC213*(G213/F213)</f>
        <v>1.8396172463828695</v>
      </c>
      <c r="AE213" s="171">
        <f>AC213*G213</f>
        <v>3.2537654367534286</v>
      </c>
      <c r="AF213" s="171">
        <f t="shared" si="253"/>
        <v>5.7759149764853754</v>
      </c>
      <c r="AG213" s="224">
        <f t="shared" si="249"/>
        <v>33.425433891697779</v>
      </c>
      <c r="AH213" s="174"/>
      <c r="AI213" s="3"/>
      <c r="AJ213" s="3"/>
      <c r="AK213" s="3"/>
      <c r="AL213" s="3"/>
      <c r="AM213" s="3"/>
      <c r="AN213" s="3"/>
      <c r="AO213" s="3"/>
    </row>
    <row r="214" spans="1:41" s="25" customFormat="1" ht="18" hidden="1" outlineLevel="2" x14ac:dyDescent="0.25">
      <c r="A214" s="3">
        <v>8</v>
      </c>
      <c r="B214" s="379"/>
      <c r="C214" s="168">
        <v>466.70827506899707</v>
      </c>
      <c r="D214" s="169">
        <v>375000</v>
      </c>
      <c r="E214" s="170">
        <v>1.9</v>
      </c>
      <c r="F214" s="171">
        <v>1.7249843968491261</v>
      </c>
      <c r="G214" s="172">
        <v>1.5784570312175688</v>
      </c>
      <c r="H214" s="176">
        <v>13.851976000000001</v>
      </c>
      <c r="I214" s="175">
        <f>H214*F214</f>
        <v>23.89444246552857</v>
      </c>
      <c r="J214" s="173">
        <f t="shared" si="218"/>
        <v>63.718513241409525</v>
      </c>
      <c r="K214" s="176">
        <v>12.586278</v>
      </c>
      <c r="L214" s="175">
        <f>K214*(G214/F214)</f>
        <v>11.517147078111591</v>
      </c>
      <c r="M214" s="175">
        <f>K214*G214</f>
        <v>19.866899005958999</v>
      </c>
      <c r="N214" s="173">
        <f t="shared" si="219"/>
        <v>52.978397349223997</v>
      </c>
      <c r="O214" s="174">
        <f t="shared" si="250"/>
        <v>2.3348289218884091</v>
      </c>
      <c r="P214" s="171">
        <f t="shared" si="250"/>
        <v>4.0275434595695714</v>
      </c>
      <c r="Q214" s="171">
        <f t="shared" si="250"/>
        <v>10.740115892185528</v>
      </c>
      <c r="R214" s="223">
        <f t="shared" si="251"/>
        <v>62.153448450147728</v>
      </c>
      <c r="S214" s="174">
        <v>1.5866899999999999</v>
      </c>
      <c r="T214" s="171">
        <f>S214*(G214/F214)</f>
        <v>1.451909936946322</v>
      </c>
      <c r="U214" s="171">
        <f>S214*G214</f>
        <v>2.5045219868626041</v>
      </c>
      <c r="V214" s="171">
        <f t="shared" si="252"/>
        <v>6.6787252983002778</v>
      </c>
      <c r="W214" s="224">
        <f t="shared" si="246"/>
        <v>38.650030661459944</v>
      </c>
      <c r="X214" s="174">
        <v>1.6670499999999999</v>
      </c>
      <c r="Y214" s="175">
        <f>X214*(G214/F214)</f>
        <v>1.5254438235486241</v>
      </c>
      <c r="Z214" s="171">
        <f>X214*G214</f>
        <v>2.6313667938912477</v>
      </c>
      <c r="AA214" s="171">
        <f t="shared" si="247"/>
        <v>7.0169781170433279</v>
      </c>
      <c r="AB214" s="224">
        <f t="shared" si="248"/>
        <v>40.607512251408146</v>
      </c>
      <c r="AC214" s="174">
        <v>1.6454960000000001</v>
      </c>
      <c r="AD214" s="175">
        <f>AC214*(G214/F214)</f>
        <v>1.505720710161043</v>
      </c>
      <c r="AE214" s="171">
        <f>AC214*G214</f>
        <v>2.5973447310403848</v>
      </c>
      <c r="AF214" s="171">
        <f t="shared" si="253"/>
        <v>6.9262526161076927</v>
      </c>
      <c r="AG214" s="224">
        <f t="shared" si="249"/>
        <v>40.082480417289887</v>
      </c>
      <c r="AH214" s="174"/>
      <c r="AI214" s="3"/>
      <c r="AJ214" s="3"/>
      <c r="AK214" s="3"/>
      <c r="AL214" s="3"/>
      <c r="AM214" s="3"/>
      <c r="AN214" s="3"/>
      <c r="AO214" s="3"/>
    </row>
    <row r="215" spans="1:41" s="25" customFormat="1" ht="18" outlineLevel="1" collapsed="1" x14ac:dyDescent="0.25">
      <c r="A215" s="380" t="s">
        <v>26</v>
      </c>
      <c r="B215" s="177" t="s">
        <v>19</v>
      </c>
      <c r="C215" s="178">
        <v>408.48158583025861</v>
      </c>
      <c r="D215" s="179">
        <v>517499.91666666674</v>
      </c>
      <c r="E215" s="180">
        <v>1.9750000000000001</v>
      </c>
      <c r="F215" s="181">
        <v>1.7666106330336999</v>
      </c>
      <c r="G215" s="182">
        <v>1.6200832674021428</v>
      </c>
      <c r="H215" s="187">
        <f t="shared" ref="H215:AG215" si="254">AVERAGE(H211:H214)</f>
        <v>14.362404</v>
      </c>
      <c r="I215" s="181">
        <f t="shared" si="254"/>
        <v>25.420155573298661</v>
      </c>
      <c r="J215" s="183">
        <f t="shared" si="254"/>
        <v>50.335518057444304</v>
      </c>
      <c r="K215" s="187">
        <f t="shared" si="254"/>
        <v>11.540842</v>
      </c>
      <c r="L215" s="181">
        <f t="shared" si="254"/>
        <v>10.584433134631087</v>
      </c>
      <c r="M215" s="181">
        <f t="shared" si="254"/>
        <v>18.751199248847438</v>
      </c>
      <c r="N215" s="183">
        <f t="shared" si="254"/>
        <v>37.626857694633664</v>
      </c>
      <c r="O215" s="187">
        <f t="shared" si="254"/>
        <v>3.7779708653689137</v>
      </c>
      <c r="P215" s="181">
        <f t="shared" si="254"/>
        <v>6.6689563244512211</v>
      </c>
      <c r="Q215" s="181">
        <f t="shared" si="254"/>
        <v>12.708660362810644</v>
      </c>
      <c r="R215" s="183">
        <f t="shared" si="254"/>
        <v>73.545488210709735</v>
      </c>
      <c r="S215" s="187">
        <f t="shared" si="254"/>
        <v>1.8725215000000002</v>
      </c>
      <c r="T215" s="181">
        <f t="shared" si="254"/>
        <v>1.7162626702881145</v>
      </c>
      <c r="U215" s="181">
        <f t="shared" si="254"/>
        <v>3.0197242763644669</v>
      </c>
      <c r="V215" s="181">
        <f t="shared" si="254"/>
        <v>5.9062953529664943</v>
      </c>
      <c r="W215" s="184">
        <f t="shared" si="254"/>
        <v>34.179949959296842</v>
      </c>
      <c r="X215" s="187">
        <f t="shared" si="254"/>
        <v>2.5824750000000001</v>
      </c>
      <c r="Y215" s="181">
        <f t="shared" si="254"/>
        <v>2.3682800942939268</v>
      </c>
      <c r="Z215" s="181">
        <f t="shared" si="254"/>
        <v>4.1922952603678603</v>
      </c>
      <c r="AA215" s="181">
        <f t="shared" si="254"/>
        <v>8.0093896205801247</v>
      </c>
      <c r="AB215" s="184">
        <f t="shared" si="254"/>
        <v>46.350634378357199</v>
      </c>
      <c r="AC215" s="187">
        <f t="shared" si="254"/>
        <v>1.7884017499999998</v>
      </c>
      <c r="AD215" s="181">
        <f t="shared" si="254"/>
        <v>1.6393748499041483</v>
      </c>
      <c r="AE215" s="181">
        <f t="shared" si="254"/>
        <v>2.887722333830284</v>
      </c>
      <c r="AF215" s="181">
        <f t="shared" si="254"/>
        <v>5.6946346894209565</v>
      </c>
      <c r="AG215" s="184">
        <f t="shared" si="254"/>
        <v>32.955061860074977</v>
      </c>
      <c r="AH215" s="174"/>
      <c r="AI215" s="3"/>
      <c r="AJ215" s="3"/>
      <c r="AK215" s="3"/>
      <c r="AL215" s="3"/>
      <c r="AM215" s="3"/>
      <c r="AN215" s="3"/>
      <c r="AO215" s="3"/>
    </row>
    <row r="216" spans="1:41" s="25" customFormat="1" ht="18" outlineLevel="1" x14ac:dyDescent="0.25">
      <c r="A216" s="380"/>
      <c r="B216" s="177" t="s">
        <v>20</v>
      </c>
      <c r="C216" s="178">
        <v>75.005315161867358</v>
      </c>
      <c r="D216" s="179">
        <v>47514.590839020362</v>
      </c>
      <c r="E216" s="180">
        <v>2.4999999999997514E-2</v>
      </c>
      <c r="F216" s="181">
        <v>4.2902333071326501E-2</v>
      </c>
      <c r="G216" s="182">
        <v>4.2902333071324773E-2</v>
      </c>
      <c r="H216" s="187">
        <f t="shared" ref="H216:AG216" si="255">STDEV(H211:H214)/SQRT(H217)</f>
        <v>0.40465256424658058</v>
      </c>
      <c r="I216" s="181">
        <f t="shared" si="255"/>
        <v>1.3313157406509877</v>
      </c>
      <c r="J216" s="183">
        <f t="shared" si="255"/>
        <v>4.9211296708275167</v>
      </c>
      <c r="K216" s="187">
        <f t="shared" si="255"/>
        <v>0.6851102160864363</v>
      </c>
      <c r="L216" s="181">
        <f t="shared" si="255"/>
        <v>0.64241673376579589</v>
      </c>
      <c r="M216" s="181">
        <f t="shared" si="255"/>
        <v>1.4765679644354675</v>
      </c>
      <c r="N216" s="183">
        <f t="shared" si="255"/>
        <v>5.6760686163535752</v>
      </c>
      <c r="O216" s="187">
        <f t="shared" si="255"/>
        <v>0.52389895330620118</v>
      </c>
      <c r="P216" s="181">
        <f t="shared" si="255"/>
        <v>0.90311315801709779</v>
      </c>
      <c r="Q216" s="181">
        <f t="shared" si="255"/>
        <v>0.75885485461767277</v>
      </c>
      <c r="R216" s="183">
        <f t="shared" si="255"/>
        <v>4.3915211494078861</v>
      </c>
      <c r="S216" s="187">
        <f t="shared" si="255"/>
        <v>0.26726498434839879</v>
      </c>
      <c r="T216" s="181">
        <f t="shared" si="255"/>
        <v>0.24278096905215066</v>
      </c>
      <c r="U216" s="181">
        <f t="shared" si="255"/>
        <v>0.39227271650173789</v>
      </c>
      <c r="V216" s="181">
        <f t="shared" si="255"/>
        <v>0.67729356721825762</v>
      </c>
      <c r="W216" s="184">
        <f t="shared" si="255"/>
        <v>3.9195229584389915</v>
      </c>
      <c r="X216" s="187">
        <f t="shared" si="255"/>
        <v>0.30715528457714436</v>
      </c>
      <c r="Y216" s="181">
        <f t="shared" si="255"/>
        <v>0.28222761713831046</v>
      </c>
      <c r="Z216" s="181">
        <f t="shared" si="255"/>
        <v>0.52381133715261807</v>
      </c>
      <c r="AA216" s="181">
        <f t="shared" si="255"/>
        <v>0.34294752644183479</v>
      </c>
      <c r="AB216" s="184">
        <f t="shared" si="255"/>
        <v>1.9846500372791371</v>
      </c>
      <c r="AC216" s="187">
        <f t="shared" si="255"/>
        <v>0.11799664789191856</v>
      </c>
      <c r="AD216" s="181">
        <f t="shared" si="255"/>
        <v>0.1061637087426653</v>
      </c>
      <c r="AE216" s="181">
        <f t="shared" si="255"/>
        <v>0.15579772448589524</v>
      </c>
      <c r="AF216" s="181">
        <f t="shared" si="255"/>
        <v>0.46857597405476853</v>
      </c>
      <c r="AG216" s="184">
        <f t="shared" si="255"/>
        <v>2.7116665165206419</v>
      </c>
      <c r="AH216" s="3"/>
      <c r="AI216" s="3"/>
      <c r="AJ216" s="3"/>
      <c r="AK216" s="3"/>
      <c r="AL216" s="3"/>
      <c r="AM216" s="3"/>
      <c r="AN216" s="3"/>
      <c r="AO216" s="3"/>
    </row>
    <row r="217" spans="1:41" s="21" customFormat="1" ht="18" outlineLevel="1" x14ac:dyDescent="0.25">
      <c r="A217" s="380"/>
      <c r="B217" s="177" t="s">
        <v>21</v>
      </c>
      <c r="C217" s="189">
        <v>4</v>
      </c>
      <c r="D217" s="190">
        <v>4</v>
      </c>
      <c r="E217" s="18">
        <v>4</v>
      </c>
      <c r="F217" s="18">
        <v>4</v>
      </c>
      <c r="G217" s="18">
        <v>4</v>
      </c>
      <c r="H217" s="204">
        <f t="shared" ref="H217:AG217" si="256">COUNT(H211:H214)</f>
        <v>4</v>
      </c>
      <c r="I217" s="207">
        <f t="shared" si="256"/>
        <v>4</v>
      </c>
      <c r="J217" s="212">
        <f t="shared" si="256"/>
        <v>4</v>
      </c>
      <c r="K217" s="204">
        <f t="shared" si="256"/>
        <v>4</v>
      </c>
      <c r="L217" s="207">
        <f t="shared" si="256"/>
        <v>4</v>
      </c>
      <c r="M217" s="207">
        <f t="shared" si="256"/>
        <v>4</v>
      </c>
      <c r="N217" s="212">
        <f t="shared" si="256"/>
        <v>4</v>
      </c>
      <c r="O217" s="204">
        <f t="shared" si="256"/>
        <v>4</v>
      </c>
      <c r="P217" s="207">
        <f t="shared" si="256"/>
        <v>4</v>
      </c>
      <c r="Q217" s="207">
        <f t="shared" si="256"/>
        <v>4</v>
      </c>
      <c r="R217" s="212">
        <f t="shared" si="256"/>
        <v>4</v>
      </c>
      <c r="S217" s="204">
        <f t="shared" si="256"/>
        <v>4</v>
      </c>
      <c r="T217" s="207">
        <f t="shared" si="256"/>
        <v>4</v>
      </c>
      <c r="U217" s="207">
        <f t="shared" si="256"/>
        <v>4</v>
      </c>
      <c r="V217" s="207">
        <f t="shared" si="256"/>
        <v>4</v>
      </c>
      <c r="W217" s="209">
        <f t="shared" si="256"/>
        <v>4</v>
      </c>
      <c r="X217" s="204">
        <f t="shared" si="256"/>
        <v>4</v>
      </c>
      <c r="Y217" s="207">
        <f t="shared" si="256"/>
        <v>4</v>
      </c>
      <c r="Z217" s="207">
        <f t="shared" si="256"/>
        <v>4</v>
      </c>
      <c r="AA217" s="207">
        <f t="shared" si="256"/>
        <v>4</v>
      </c>
      <c r="AB217" s="209">
        <f t="shared" si="256"/>
        <v>4</v>
      </c>
      <c r="AC217" s="204">
        <f t="shared" si="256"/>
        <v>4</v>
      </c>
      <c r="AD217" s="207">
        <f t="shared" si="256"/>
        <v>4</v>
      </c>
      <c r="AE217" s="207">
        <f t="shared" si="256"/>
        <v>4</v>
      </c>
      <c r="AF217" s="207">
        <f t="shared" si="256"/>
        <v>4</v>
      </c>
      <c r="AG217" s="209">
        <f t="shared" si="256"/>
        <v>4</v>
      </c>
      <c r="AH217" s="3"/>
      <c r="AI217" s="3"/>
      <c r="AJ217" s="3"/>
      <c r="AK217" s="3"/>
      <c r="AL217" s="3"/>
      <c r="AM217" s="3"/>
      <c r="AN217" s="3"/>
      <c r="AO217" s="3"/>
    </row>
    <row r="218" spans="1:41" s="21" customFormat="1" ht="18" x14ac:dyDescent="0.25">
      <c r="A218" s="3"/>
      <c r="B218" s="3"/>
      <c r="C218" s="3"/>
      <c r="D218" s="3"/>
      <c r="E218" s="18"/>
      <c r="F218" s="3"/>
      <c r="G218" s="3"/>
      <c r="H218" s="200"/>
      <c r="I218" s="200"/>
      <c r="J218" s="200"/>
      <c r="K218" s="205"/>
      <c r="L218" s="205"/>
      <c r="M218" s="217"/>
      <c r="N218" s="217"/>
      <c r="O218" s="200"/>
      <c r="P218" s="200"/>
      <c r="Q218" s="200"/>
      <c r="R218" s="200"/>
      <c r="S218" s="217"/>
      <c r="T218" s="217"/>
      <c r="U218" s="200"/>
      <c r="V218" s="200"/>
      <c r="W218" s="198"/>
      <c r="X218" s="200"/>
      <c r="Y218" s="200"/>
      <c r="Z218" s="200"/>
      <c r="AA218" s="200"/>
      <c r="AB218" s="198"/>
      <c r="AC218" s="200"/>
      <c r="AD218" s="200"/>
      <c r="AE218" s="200"/>
      <c r="AF218" s="200"/>
      <c r="AG218" s="198"/>
      <c r="AH218" s="3"/>
      <c r="AI218" s="3"/>
      <c r="AJ218" s="3"/>
      <c r="AK218" s="3"/>
      <c r="AL218" s="3"/>
      <c r="AM218" s="3"/>
      <c r="AN218" s="3"/>
      <c r="AO218" s="3"/>
    </row>
    <row r="219" spans="1:41" s="21" customFormat="1" ht="18" x14ac:dyDescent="0.25">
      <c r="A219" s="3"/>
      <c r="B219" s="3"/>
      <c r="C219" s="3"/>
      <c r="D219" s="3"/>
      <c r="E219" s="18"/>
      <c r="F219" s="3"/>
      <c r="G219" s="3"/>
      <c r="H219" s="200"/>
      <c r="I219" s="200"/>
      <c r="J219" s="200"/>
      <c r="K219" s="205"/>
      <c r="L219" s="205"/>
      <c r="M219" s="217"/>
      <c r="N219" s="217"/>
      <c r="O219" s="200"/>
      <c r="P219" s="200"/>
      <c r="Q219" s="200"/>
      <c r="R219" s="200"/>
      <c r="S219" s="217"/>
      <c r="T219" s="217"/>
      <c r="U219" s="200"/>
      <c r="V219" s="200"/>
      <c r="W219" s="198"/>
      <c r="X219" s="200"/>
      <c r="Y219" s="200"/>
      <c r="Z219" s="200"/>
      <c r="AA219" s="200"/>
      <c r="AB219" s="198"/>
      <c r="AC219" s="200"/>
      <c r="AD219" s="200"/>
      <c r="AE219" s="200"/>
      <c r="AF219" s="200"/>
      <c r="AG219" s="198"/>
      <c r="AH219" s="3"/>
      <c r="AI219" s="3"/>
      <c r="AJ219" s="3"/>
      <c r="AK219" s="3"/>
      <c r="AL219" s="3"/>
      <c r="AM219" s="3"/>
      <c r="AN219" s="3"/>
      <c r="AO219" s="3"/>
    </row>
    <row r="220" spans="1:41" s="21" customFormat="1" ht="18" x14ac:dyDescent="0.25">
      <c r="A220" s="3"/>
      <c r="B220" s="3"/>
      <c r="C220" s="3"/>
      <c r="D220" s="3"/>
      <c r="E220" s="18"/>
      <c r="F220" s="3"/>
      <c r="G220" s="3"/>
      <c r="H220" s="200"/>
      <c r="I220" s="200"/>
      <c r="J220" s="200"/>
      <c r="K220" s="205"/>
      <c r="L220" s="205"/>
      <c r="M220" s="217"/>
      <c r="N220" s="217"/>
      <c r="O220" s="200"/>
      <c r="P220" s="200"/>
      <c r="Q220" s="200"/>
      <c r="R220" s="200"/>
      <c r="S220" s="217"/>
      <c r="T220" s="217"/>
      <c r="U220" s="200"/>
      <c r="V220" s="200"/>
      <c r="W220" s="198"/>
      <c r="X220" s="200"/>
      <c r="Y220" s="200"/>
      <c r="Z220" s="200"/>
      <c r="AA220" s="200"/>
      <c r="AB220" s="198"/>
      <c r="AC220" s="200"/>
      <c r="AD220" s="200"/>
      <c r="AE220" s="200"/>
      <c r="AF220" s="200"/>
      <c r="AG220" s="198"/>
      <c r="AH220" s="3"/>
      <c r="AI220" s="3"/>
      <c r="AJ220" s="3"/>
      <c r="AK220" s="3"/>
      <c r="AL220" s="3"/>
      <c r="AM220" s="3"/>
      <c r="AN220" s="3"/>
      <c r="AO220" s="3"/>
    </row>
    <row r="221" spans="1:41" s="28" customFormat="1" x14ac:dyDescent="0.2">
      <c r="A221" s="3"/>
      <c r="B221" s="158"/>
      <c r="C221" s="158"/>
      <c r="D221" s="158"/>
      <c r="E221" s="158"/>
      <c r="F221" s="158"/>
      <c r="G221" s="158"/>
      <c r="H221" s="381" t="s">
        <v>31</v>
      </c>
      <c r="I221" s="381"/>
      <c r="J221" s="381"/>
      <c r="K221" s="381"/>
      <c r="L221" s="381"/>
      <c r="M221" s="381"/>
      <c r="N221" s="381"/>
      <c r="O221" s="381"/>
      <c r="P221" s="381"/>
      <c r="Q221" s="381"/>
      <c r="R221" s="381"/>
      <c r="S221" s="381" t="s">
        <v>31</v>
      </c>
      <c r="T221" s="381"/>
      <c r="U221" s="381"/>
      <c r="V221" s="381"/>
      <c r="W221" s="381"/>
      <c r="X221" s="381"/>
      <c r="Y221" s="381"/>
      <c r="Z221" s="381"/>
      <c r="AA221" s="381"/>
      <c r="AB221" s="381"/>
      <c r="AC221" s="381"/>
      <c r="AD221" s="381"/>
      <c r="AE221" s="381"/>
      <c r="AF221" s="381"/>
      <c r="AG221" s="381"/>
      <c r="AH221" s="3"/>
      <c r="AI221" s="3"/>
      <c r="AJ221" s="3"/>
      <c r="AK221" s="3"/>
      <c r="AL221" s="3"/>
      <c r="AM221" s="3"/>
      <c r="AN221" s="3"/>
      <c r="AO221" s="3"/>
    </row>
    <row r="222" spans="1:41" s="28" customFormat="1" x14ac:dyDescent="0.2">
      <c r="A222" s="158"/>
      <c r="B222" s="158"/>
      <c r="C222" s="158"/>
      <c r="D222" s="158"/>
      <c r="E222" s="158"/>
      <c r="F222" s="158"/>
      <c r="G222" s="158"/>
      <c r="H222" s="382"/>
      <c r="I222" s="382"/>
      <c r="J222" s="382"/>
      <c r="K222" s="382"/>
      <c r="L222" s="382"/>
      <c r="M222" s="382"/>
      <c r="N222" s="382"/>
      <c r="O222" s="382"/>
      <c r="P222" s="382"/>
      <c r="Q222" s="382"/>
      <c r="R222" s="382"/>
      <c r="S222" s="382"/>
      <c r="T222" s="382"/>
      <c r="U222" s="382"/>
      <c r="V222" s="382"/>
      <c r="W222" s="382"/>
      <c r="X222" s="382"/>
      <c r="Y222" s="382"/>
      <c r="Z222" s="382"/>
      <c r="AA222" s="382"/>
      <c r="AB222" s="382"/>
      <c r="AC222" s="382"/>
      <c r="AD222" s="382"/>
      <c r="AE222" s="382"/>
      <c r="AF222" s="382"/>
      <c r="AG222" s="382"/>
      <c r="AH222" s="3"/>
      <c r="AI222" s="3"/>
      <c r="AJ222" s="3"/>
      <c r="AK222" s="3"/>
      <c r="AL222" s="3"/>
      <c r="AM222" s="3"/>
      <c r="AN222" s="3"/>
      <c r="AO222" s="3"/>
    </row>
    <row r="223" spans="1:41" s="28" customFormat="1" ht="14.25" outlineLevel="1" x14ac:dyDescent="0.2">
      <c r="A223" s="3"/>
      <c r="B223" s="159"/>
      <c r="C223" s="160"/>
      <c r="D223" s="161"/>
      <c r="E223" s="162"/>
      <c r="F223" s="163"/>
      <c r="G223" s="19"/>
      <c r="H223" s="383" t="s">
        <v>1</v>
      </c>
      <c r="I223" s="384"/>
      <c r="J223" s="385"/>
      <c r="K223" s="383" t="s">
        <v>2</v>
      </c>
      <c r="L223" s="384"/>
      <c r="M223" s="384"/>
      <c r="N223" s="385"/>
      <c r="O223" s="386" t="s">
        <v>3</v>
      </c>
      <c r="P223" s="387"/>
      <c r="Q223" s="387"/>
      <c r="R223" s="388"/>
      <c r="S223" s="389" t="s">
        <v>4</v>
      </c>
      <c r="T223" s="390"/>
      <c r="U223" s="390"/>
      <c r="V223" s="390"/>
      <c r="W223" s="391"/>
      <c r="X223" s="392" t="s">
        <v>5</v>
      </c>
      <c r="Y223" s="393"/>
      <c r="Z223" s="393"/>
      <c r="AA223" s="393"/>
      <c r="AB223" s="394"/>
      <c r="AC223" s="392" t="s">
        <v>6</v>
      </c>
      <c r="AD223" s="393"/>
      <c r="AE223" s="393"/>
      <c r="AF223" s="393"/>
      <c r="AG223" s="394"/>
      <c r="AH223" s="3"/>
      <c r="AI223" s="3"/>
      <c r="AJ223" s="3"/>
      <c r="AK223" s="3"/>
      <c r="AL223" s="3"/>
      <c r="AM223" s="3"/>
      <c r="AN223" s="3"/>
      <c r="AO223" s="3"/>
    </row>
    <row r="224" spans="1:41" s="29" customFormat="1" ht="14.25" outlineLevel="1" x14ac:dyDescent="0.25">
      <c r="A224" s="2"/>
      <c r="B224" s="164"/>
      <c r="C224" s="165" t="s">
        <v>7</v>
      </c>
      <c r="D224" s="166" t="s">
        <v>8</v>
      </c>
      <c r="E224" s="162" t="s">
        <v>9</v>
      </c>
      <c r="F224" s="167" t="s">
        <v>10</v>
      </c>
      <c r="G224" s="164" t="s">
        <v>11</v>
      </c>
      <c r="H224" s="202" t="s">
        <v>12</v>
      </c>
      <c r="I224" s="206" t="s">
        <v>13</v>
      </c>
      <c r="J224" s="210" t="s">
        <v>14</v>
      </c>
      <c r="K224" s="202" t="s">
        <v>15</v>
      </c>
      <c r="L224" s="206" t="s">
        <v>16</v>
      </c>
      <c r="M224" s="206" t="s">
        <v>13</v>
      </c>
      <c r="N224" s="218" t="s">
        <v>14</v>
      </c>
      <c r="O224" s="202" t="s">
        <v>17</v>
      </c>
      <c r="P224" s="219" t="s">
        <v>13</v>
      </c>
      <c r="Q224" s="220" t="s">
        <v>14</v>
      </c>
      <c r="R224" s="215" t="s">
        <v>88</v>
      </c>
      <c r="S224" s="202" t="s">
        <v>15</v>
      </c>
      <c r="T224" s="206" t="s">
        <v>16</v>
      </c>
      <c r="U224" s="206" t="s">
        <v>13</v>
      </c>
      <c r="V224" s="206" t="s">
        <v>14</v>
      </c>
      <c r="W224" s="215" t="s">
        <v>88</v>
      </c>
      <c r="X224" s="202" t="s">
        <v>15</v>
      </c>
      <c r="Y224" s="206" t="s">
        <v>16</v>
      </c>
      <c r="Z224" s="206" t="s">
        <v>13</v>
      </c>
      <c r="AA224" s="206" t="s">
        <v>14</v>
      </c>
      <c r="AB224" s="215" t="s">
        <v>88</v>
      </c>
      <c r="AC224" s="202" t="s">
        <v>15</v>
      </c>
      <c r="AD224" s="206" t="s">
        <v>16</v>
      </c>
      <c r="AE224" s="206" t="s">
        <v>13</v>
      </c>
      <c r="AF224" s="206" t="s">
        <v>14</v>
      </c>
      <c r="AG224" s="215" t="s">
        <v>88</v>
      </c>
      <c r="AH224" s="2"/>
      <c r="AI224" s="2"/>
      <c r="AJ224" s="2"/>
      <c r="AK224" s="2"/>
      <c r="AL224" s="2"/>
      <c r="AM224" s="2"/>
      <c r="AN224" s="2"/>
      <c r="AO224" s="2"/>
    </row>
    <row r="225" spans="1:41" s="30" customFormat="1" hidden="1" outlineLevel="2" x14ac:dyDescent="0.25">
      <c r="A225" s="3">
        <v>1</v>
      </c>
      <c r="B225" s="377" t="s">
        <v>18</v>
      </c>
      <c r="C225" s="168">
        <v>317.51009576980164</v>
      </c>
      <c r="D225" s="169">
        <v>1091666.6666666667</v>
      </c>
      <c r="E225" s="170">
        <v>2</v>
      </c>
      <c r="F225" s="171">
        <v>1.6533848121179666</v>
      </c>
      <c r="G225" s="172">
        <v>1.580121129302188</v>
      </c>
      <c r="H225" s="176">
        <v>0.62869339999999996</v>
      </c>
      <c r="I225" s="175">
        <f>H225*F225</f>
        <v>1.0394721190388057</v>
      </c>
      <c r="J225" s="173">
        <f>(I225/D225)*1000000</f>
        <v>0.95218820064623411</v>
      </c>
      <c r="K225" s="176">
        <v>0</v>
      </c>
      <c r="L225" s="175">
        <f>K225*(G225/F225)</f>
        <v>0</v>
      </c>
      <c r="M225" s="175">
        <f>K225*G225</f>
        <v>0</v>
      </c>
      <c r="N225" s="173">
        <f>(M225/D225)*1000000</f>
        <v>0</v>
      </c>
      <c r="O225" s="174">
        <f>H225-L225</f>
        <v>0.62869339999999996</v>
      </c>
      <c r="P225" s="221">
        <f>I225-M225</f>
        <v>1.0394721190388057</v>
      </c>
      <c r="Q225" s="221">
        <f>J225-N225</f>
        <v>0.95218820064623411</v>
      </c>
      <c r="R225" s="223">
        <f>Q225/(24*3600)*1000000</f>
        <v>11.020696766738819</v>
      </c>
      <c r="S225" s="174">
        <v>0.15140006</v>
      </c>
      <c r="T225" s="175">
        <f>S225*(G225/F225)</f>
        <v>0.14469132172392926</v>
      </c>
      <c r="U225" s="171">
        <f>S225*G225</f>
        <v>0.23923043378361902</v>
      </c>
      <c r="V225" s="171">
        <f>(U225/D225)*1000000</f>
        <v>0.21914238209186473</v>
      </c>
      <c r="W225" s="224">
        <f>V225/(24*3600)*1000000</f>
        <v>2.5363701631002864</v>
      </c>
      <c r="X225" s="174">
        <v>0.90592289999999998</v>
      </c>
      <c r="Y225" s="175">
        <f>X225*(G225/F225)</f>
        <v>0.86578024989537639</v>
      </c>
      <c r="Z225" s="171">
        <f>X225*G225</f>
        <v>1.4314679158087131</v>
      </c>
      <c r="AA225" s="171">
        <f>(Z225/D225)*1000000</f>
        <v>1.3112683198247752</v>
      </c>
      <c r="AB225" s="224">
        <f>AA225/(24*3600)*1000000</f>
        <v>15.176716664638603</v>
      </c>
      <c r="AC225" s="174">
        <v>1.843645</v>
      </c>
      <c r="AD225" s="175">
        <f>AC225*(G225/F225)</f>
        <v>1.7619506348921761</v>
      </c>
      <c r="AE225" s="171">
        <f>AC225*G225</f>
        <v>2.9131824194323324</v>
      </c>
      <c r="AF225" s="171">
        <f>(AE225/D225)*1000000</f>
        <v>2.6685640483349609</v>
      </c>
      <c r="AG225" s="224">
        <f>AF225/(24*3600)*1000000</f>
        <v>30.886157966839825</v>
      </c>
      <c r="AH225" s="191"/>
      <c r="AI225" s="3"/>
      <c r="AJ225" s="3"/>
      <c r="AK225" s="3"/>
      <c r="AL225" s="3"/>
      <c r="AM225" s="3"/>
      <c r="AN225" s="3"/>
      <c r="AO225" s="3"/>
    </row>
    <row r="226" spans="1:41" s="30" customFormat="1" hidden="1" outlineLevel="2" x14ac:dyDescent="0.25">
      <c r="A226" s="3">
        <v>3</v>
      </c>
      <c r="B226" s="378"/>
      <c r="C226" s="168">
        <v>202.70704938322913</v>
      </c>
      <c r="D226" s="169">
        <v>1088333.3333333333</v>
      </c>
      <c r="E226" s="170">
        <v>2</v>
      </c>
      <c r="F226" s="171">
        <v>1.7793871612545857</v>
      </c>
      <c r="G226" s="172">
        <v>1.7061234784388071</v>
      </c>
      <c r="H226" s="176">
        <v>0.31955840000000002</v>
      </c>
      <c r="I226" s="175">
        <f>H226*F226</f>
        <v>0.56861811423105746</v>
      </c>
      <c r="J226" s="173">
        <f t="shared" ref="J226:J228" si="257">(I226/D226)*1000000</f>
        <v>0.5224668737191952</v>
      </c>
      <c r="K226" s="176">
        <v>5.0100220000000001E-2</v>
      </c>
      <c r="L226" s="175">
        <f>K226*(G226/F226)</f>
        <v>4.8037416183604714E-2</v>
      </c>
      <c r="M226" s="175">
        <f>K226*G226</f>
        <v>8.5477161616949487E-2</v>
      </c>
      <c r="N226" s="173">
        <f t="shared" ref="N226:N228" si="258">(M226/D226)*1000000</f>
        <v>7.8539505314195554E-2</v>
      </c>
      <c r="O226" s="174">
        <f t="shared" ref="O226:Q228" si="259">H226-L226</f>
        <v>0.27152098381639533</v>
      </c>
      <c r="P226" s="221">
        <f t="shared" si="259"/>
        <v>0.48314095261410794</v>
      </c>
      <c r="Q226" s="221">
        <f t="shared" si="259"/>
        <v>0.44392736840499963</v>
      </c>
      <c r="R226" s="223">
        <f t="shared" ref="R226:R228" si="260">Q226/(24*3600)*1000000</f>
        <v>5.1380482454282363</v>
      </c>
      <c r="S226" s="176">
        <v>9.1994359999999997E-2</v>
      </c>
      <c r="T226" s="175">
        <f>S226*(G226/F226)</f>
        <v>8.820662579654058E-2</v>
      </c>
      <c r="U226" s="171">
        <f>S226*G226</f>
        <v>0.15695373747995184</v>
      </c>
      <c r="V226" s="171">
        <f t="shared" ref="V226:V228" si="261">(U226/D226)*1000000</f>
        <v>0.14421476644405989</v>
      </c>
      <c r="W226" s="224">
        <f t="shared" ref="W226:W228" si="262">V226/(24*3600)*1000000</f>
        <v>1.6691523893988414</v>
      </c>
      <c r="X226" s="176">
        <v>1.423562</v>
      </c>
      <c r="Y226" s="175">
        <f>X226*(G226/F226)</f>
        <v>1.3649489015649969</v>
      </c>
      <c r="Z226" s="171">
        <f>X226*G226</f>
        <v>2.4287725512133052</v>
      </c>
      <c r="AA226" s="171">
        <f t="shared" ref="AA226:AA228" si="263">(Z226/D226)*1000000</f>
        <v>2.2316439980520419</v>
      </c>
      <c r="AB226" s="224">
        <f t="shared" ref="AB226:AB228" si="264">AA226/(24*3600)*1000000</f>
        <v>25.829212940417154</v>
      </c>
      <c r="AC226" s="176">
        <v>1.5943229999999999</v>
      </c>
      <c r="AD226" s="175">
        <f>AC226*(G226/F226)</f>
        <v>1.5286790653233302</v>
      </c>
      <c r="AE226" s="171">
        <f>AC226*G226</f>
        <v>2.720111902514994</v>
      </c>
      <c r="AF226" s="171">
        <f t="shared" ref="AF226:AF228" si="265">(AE226/D226)*1000000</f>
        <v>2.4993371232909598</v>
      </c>
      <c r="AG226" s="224">
        <f t="shared" ref="AG226:AG228" si="266">AF226/(24*3600)*1000000</f>
        <v>28.927513001052777</v>
      </c>
      <c r="AH226" s="191"/>
      <c r="AI226" s="3"/>
      <c r="AJ226" s="3"/>
      <c r="AK226" s="3"/>
      <c r="AL226" s="3"/>
      <c r="AM226" s="3"/>
      <c r="AN226" s="3"/>
      <c r="AO226" s="3"/>
    </row>
    <row r="227" spans="1:41" s="30" customFormat="1" hidden="1" outlineLevel="2" x14ac:dyDescent="0.25">
      <c r="A227" s="3">
        <v>4</v>
      </c>
      <c r="B227" s="378"/>
      <c r="C227" s="168">
        <v>363.50510440024192</v>
      </c>
      <c r="D227" s="169">
        <v>658333</v>
      </c>
      <c r="E227" s="170">
        <v>2</v>
      </c>
      <c r="F227" s="171">
        <v>1.7606925941048754</v>
      </c>
      <c r="G227" s="172">
        <v>1.6874289112890968</v>
      </c>
      <c r="H227" s="176">
        <v>0.29017900000000002</v>
      </c>
      <c r="I227" s="175">
        <f>H227*F227</f>
        <v>0.51091601626475869</v>
      </c>
      <c r="J227" s="173">
        <f t="shared" si="257"/>
        <v>0.77607535436436981</v>
      </c>
      <c r="K227" s="176">
        <v>9.2084879999999994E-2</v>
      </c>
      <c r="L227" s="175">
        <f>K227*(G227/F227)</f>
        <v>8.8253162036831687E-2</v>
      </c>
      <c r="M227" s="175">
        <f>K227*G227</f>
        <v>0.15538668880458711</v>
      </c>
      <c r="N227" s="173">
        <f t="shared" si="258"/>
        <v>0.23603053288318696</v>
      </c>
      <c r="O227" s="174">
        <f t="shared" si="259"/>
        <v>0.20192583796316832</v>
      </c>
      <c r="P227" s="221">
        <f t="shared" si="259"/>
        <v>0.35552932746017157</v>
      </c>
      <c r="Q227" s="221">
        <f t="shared" si="259"/>
        <v>0.54004482148118282</v>
      </c>
      <c r="R227" s="223">
        <f t="shared" si="260"/>
        <v>6.2505187671433191</v>
      </c>
      <c r="S227" s="176">
        <v>0.22889200000000001</v>
      </c>
      <c r="T227" s="175">
        <f>S227*(G227/F227)</f>
        <v>0.21936763956183122</v>
      </c>
      <c r="U227" s="171">
        <f>S227*G227</f>
        <v>0.38623897836278398</v>
      </c>
      <c r="V227" s="171">
        <f t="shared" si="261"/>
        <v>0.58669241609152811</v>
      </c>
      <c r="W227" s="224">
        <f>V227/(24*3600)*1000000</f>
        <v>6.7904214825408351</v>
      </c>
      <c r="X227" s="176">
        <v>0.4066787</v>
      </c>
      <c r="Y227" s="175">
        <f>X227*(G227/F227)</f>
        <v>0.38975650734439865</v>
      </c>
      <c r="Z227" s="171">
        <f>X227*G227</f>
        <v>0.68624139598546519</v>
      </c>
      <c r="AA227" s="171">
        <f t="shared" si="263"/>
        <v>1.0423925216956542</v>
      </c>
      <c r="AB227" s="224">
        <f t="shared" si="264"/>
        <v>12.064728260366367</v>
      </c>
      <c r="AC227" s="176">
        <v>0.37610195000000002</v>
      </c>
      <c r="AD227" s="175">
        <f>AC227*(G227/F227)</f>
        <v>0.36045207786249356</v>
      </c>
      <c r="AE227" s="171">
        <f>AC227*G227</f>
        <v>0.63464530402220631</v>
      </c>
      <c r="AF227" s="171">
        <f t="shared" si="265"/>
        <v>0.96401867143559017</v>
      </c>
      <c r="AG227" s="224">
        <f t="shared" si="266"/>
        <v>11.157623511985998</v>
      </c>
      <c r="AH227" s="191"/>
      <c r="AI227" s="3"/>
      <c r="AJ227" s="3"/>
      <c r="AK227" s="3"/>
      <c r="AL227" s="3"/>
      <c r="AM227" s="3"/>
      <c r="AN227" s="3"/>
      <c r="AO227" s="3"/>
    </row>
    <row r="228" spans="1:41" s="30" customFormat="1" hidden="1" outlineLevel="2" x14ac:dyDescent="0.25">
      <c r="A228" s="3">
        <v>7</v>
      </c>
      <c r="B228" s="379"/>
      <c r="C228" s="168">
        <v>130.79407820106502</v>
      </c>
      <c r="D228" s="169">
        <v>1020000</v>
      </c>
      <c r="E228" s="170">
        <v>2</v>
      </c>
      <c r="F228" s="171">
        <v>1.8665900402349136</v>
      </c>
      <c r="G228" s="172">
        <v>1.7933263574191349</v>
      </c>
      <c r="H228" s="176">
        <v>0.19960230000000001</v>
      </c>
      <c r="I228" s="175">
        <f>H228*F228</f>
        <v>0.3725756651879813</v>
      </c>
      <c r="J228" s="173">
        <f t="shared" si="257"/>
        <v>0.36527025998821694</v>
      </c>
      <c r="K228" s="176">
        <v>0.10682850000000001</v>
      </c>
      <c r="L228" s="175">
        <f>K228*(G228/F228)</f>
        <v>0.10263548001651161</v>
      </c>
      <c r="M228" s="175">
        <f>K228*G228</f>
        <v>0.19157836477355006</v>
      </c>
      <c r="N228" s="173">
        <f t="shared" si="258"/>
        <v>0.18782192624857849</v>
      </c>
      <c r="O228" s="174">
        <f>H228-L228</f>
        <v>9.6966819983488398E-2</v>
      </c>
      <c r="P228" s="221">
        <f t="shared" si="259"/>
        <v>0.18099730041443124</v>
      </c>
      <c r="Q228" s="221">
        <f t="shared" si="259"/>
        <v>0.17744833373963845</v>
      </c>
      <c r="R228" s="223">
        <f t="shared" si="260"/>
        <v>2.0538001590235933</v>
      </c>
      <c r="S228" s="174">
        <v>0.75805319999999998</v>
      </c>
      <c r="T228" s="175">
        <f>S228*(G228/F228)</f>
        <v>0.72829960226018964</v>
      </c>
      <c r="U228" s="171">
        <f>S228*G228</f>
        <v>1.3594367838859189</v>
      </c>
      <c r="V228" s="171">
        <f t="shared" si="261"/>
        <v>1.3327811606724695</v>
      </c>
      <c r="W228" s="224">
        <f t="shared" si="262"/>
        <v>15.425707878153581</v>
      </c>
      <c r="X228" s="174">
        <v>5.7939119999999997</v>
      </c>
      <c r="Y228" s="175">
        <f>X228*(G228/F228)</f>
        <v>5.566500880321513</v>
      </c>
      <c r="Z228" s="171">
        <f>X228*G228</f>
        <v>10.390375102167015</v>
      </c>
      <c r="AA228" s="171">
        <f t="shared" si="263"/>
        <v>10.186642257026485</v>
      </c>
      <c r="AB228" s="224">
        <f t="shared" si="264"/>
        <v>117.90095204891765</v>
      </c>
      <c r="AC228" s="174">
        <v>3.6316920000000001</v>
      </c>
      <c r="AD228" s="175">
        <f>AC228*(G228/F228)</f>
        <v>3.4891480428174604</v>
      </c>
      <c r="AE228" s="171">
        <f>AC228*G228</f>
        <v>6.5128089856282134</v>
      </c>
      <c r="AF228" s="171">
        <f t="shared" si="265"/>
        <v>6.385106848655111</v>
      </c>
      <c r="AG228" s="224">
        <f t="shared" si="266"/>
        <v>73.901699637211934</v>
      </c>
      <c r="AH228" s="191"/>
      <c r="AI228" s="3"/>
      <c r="AJ228" s="3"/>
      <c r="AK228" s="3"/>
      <c r="AL228" s="3"/>
      <c r="AM228" s="3"/>
      <c r="AN228" s="3"/>
      <c r="AO228" s="3"/>
    </row>
    <row r="229" spans="1:41" s="30" customFormat="1" outlineLevel="1" collapsed="1" x14ac:dyDescent="0.25">
      <c r="A229" s="380" t="s">
        <v>18</v>
      </c>
      <c r="B229" s="177" t="s">
        <v>19</v>
      </c>
      <c r="C229" s="178">
        <v>253.62908193858442</v>
      </c>
      <c r="D229" s="179">
        <v>964583.25</v>
      </c>
      <c r="E229" s="180">
        <v>2</v>
      </c>
      <c r="F229" s="181">
        <v>1.7650136519280852</v>
      </c>
      <c r="G229" s="182">
        <v>1.6917499691123066</v>
      </c>
      <c r="H229" s="187">
        <f t="shared" ref="H229:AG229" si="267">AVERAGE(H225:H228)</f>
        <v>0.35950827499999999</v>
      </c>
      <c r="I229" s="181">
        <f t="shared" si="267"/>
        <v>0.62289547868065087</v>
      </c>
      <c r="J229" s="183">
        <f t="shared" si="267"/>
        <v>0.65400017217950401</v>
      </c>
      <c r="K229" s="187">
        <f t="shared" si="267"/>
        <v>6.22534E-2</v>
      </c>
      <c r="L229" s="181">
        <f t="shared" si="267"/>
        <v>5.9731514559237003E-2</v>
      </c>
      <c r="M229" s="181">
        <f t="shared" si="267"/>
        <v>0.10811055379877166</v>
      </c>
      <c r="N229" s="183">
        <f t="shared" si="267"/>
        <v>0.12559799111149025</v>
      </c>
      <c r="O229" s="187">
        <f t="shared" si="267"/>
        <v>0.29977676044076296</v>
      </c>
      <c r="P229" s="182">
        <f t="shared" si="267"/>
        <v>0.5147849248818791</v>
      </c>
      <c r="Q229" s="182">
        <f t="shared" si="267"/>
        <v>0.52840218106801373</v>
      </c>
      <c r="R229" s="192">
        <f t="shared" si="267"/>
        <v>6.1157659845834917</v>
      </c>
      <c r="S229" s="187">
        <f t="shared" si="267"/>
        <v>0.30758490500000002</v>
      </c>
      <c r="T229" s="181">
        <f t="shared" si="267"/>
        <v>0.29514129733562267</v>
      </c>
      <c r="U229" s="181">
        <f t="shared" si="267"/>
        <v>0.53546498337806847</v>
      </c>
      <c r="V229" s="181">
        <f t="shared" si="267"/>
        <v>0.57070768132498051</v>
      </c>
      <c r="W229" s="184">
        <f t="shared" si="267"/>
        <v>6.6054129782983857</v>
      </c>
      <c r="X229" s="187">
        <f t="shared" si="267"/>
        <v>2.1325189</v>
      </c>
      <c r="Y229" s="181">
        <f t="shared" si="267"/>
        <v>2.046746634781571</v>
      </c>
      <c r="Z229" s="181">
        <f t="shared" si="267"/>
        <v>3.7342142412936248</v>
      </c>
      <c r="AA229" s="181">
        <f t="shared" si="267"/>
        <v>3.6929867741497389</v>
      </c>
      <c r="AB229" s="184">
        <f t="shared" si="267"/>
        <v>42.742902478584938</v>
      </c>
      <c r="AC229" s="187">
        <f t="shared" si="267"/>
        <v>1.8614404874999999</v>
      </c>
      <c r="AD229" s="181">
        <f t="shared" si="267"/>
        <v>1.7850574552238649</v>
      </c>
      <c r="AE229" s="181">
        <f t="shared" si="267"/>
        <v>3.1951871528994369</v>
      </c>
      <c r="AF229" s="181">
        <f t="shared" si="267"/>
        <v>3.1292566729291558</v>
      </c>
      <c r="AG229" s="184">
        <f t="shared" si="267"/>
        <v>36.218248529272635</v>
      </c>
      <c r="AH229" s="191"/>
      <c r="AI229" s="3"/>
      <c r="AJ229" s="3"/>
      <c r="AK229" s="3"/>
      <c r="AL229" s="3"/>
      <c r="AM229" s="3"/>
      <c r="AN229" s="3"/>
      <c r="AO229" s="3"/>
    </row>
    <row r="230" spans="1:41" s="30" customFormat="1" outlineLevel="1" x14ac:dyDescent="0.25">
      <c r="A230" s="380"/>
      <c r="B230" s="177" t="s">
        <v>20</v>
      </c>
      <c r="C230" s="178">
        <v>53.099761285452033</v>
      </c>
      <c r="D230" s="179">
        <v>103410.39185461716</v>
      </c>
      <c r="E230" s="180">
        <v>0</v>
      </c>
      <c r="F230" s="181">
        <v>4.3783586964642157E-2</v>
      </c>
      <c r="G230" s="182">
        <v>4.3783586964642157E-2</v>
      </c>
      <c r="H230" s="187">
        <f t="shared" ref="H230:AG230" si="268">STDEV(H225:H228)/SQRT(H231)</f>
        <v>9.3288572561393029E-2</v>
      </c>
      <c r="I230" s="181">
        <f t="shared" si="268"/>
        <v>0.14482217216689058</v>
      </c>
      <c r="J230" s="183">
        <f t="shared" si="268"/>
        <v>0.13053876219479171</v>
      </c>
      <c r="K230" s="187">
        <f t="shared" si="268"/>
        <v>2.3979231178029876E-2</v>
      </c>
      <c r="L230" s="181">
        <f t="shared" si="268"/>
        <v>2.3019630020112734E-2</v>
      </c>
      <c r="M230" s="181">
        <f t="shared" si="268"/>
        <v>4.2231574576319382E-2</v>
      </c>
      <c r="N230" s="183">
        <f t="shared" si="268"/>
        <v>5.3273289776145691E-2</v>
      </c>
      <c r="O230" s="187">
        <f t="shared" si="268"/>
        <v>0.1153585785242356</v>
      </c>
      <c r="P230" s="181">
        <f t="shared" si="268"/>
        <v>0.18553403017841028</v>
      </c>
      <c r="Q230" s="181">
        <f t="shared" si="268"/>
        <v>0.16073651794027757</v>
      </c>
      <c r="R230" s="183">
        <f t="shared" si="268"/>
        <v>1.8603763650495082</v>
      </c>
      <c r="S230" s="187">
        <f t="shared" si="268"/>
        <v>0.1527490444592636</v>
      </c>
      <c r="T230" s="181">
        <f t="shared" si="268"/>
        <v>0.14686300810168035</v>
      </c>
      <c r="U230" s="181">
        <f t="shared" si="268"/>
        <v>0.27872082810728699</v>
      </c>
      <c r="V230" s="181">
        <f t="shared" si="268"/>
        <v>0.27180045771037609</v>
      </c>
      <c r="W230" s="184">
        <f t="shared" si="268"/>
        <v>3.14583863090713</v>
      </c>
      <c r="X230" s="187">
        <f t="shared" si="268"/>
        <v>1.2379917023798817</v>
      </c>
      <c r="Y230" s="181">
        <f t="shared" si="268"/>
        <v>1.1900215678252479</v>
      </c>
      <c r="Z230" s="181">
        <f t="shared" si="268"/>
        <v>2.2472471032593919</v>
      </c>
      <c r="AA230" s="181">
        <f t="shared" si="268"/>
        <v>2.1794746485939158</v>
      </c>
      <c r="AB230" s="184">
        <f t="shared" si="268"/>
        <v>25.225401025392543</v>
      </c>
      <c r="AC230" s="187">
        <f t="shared" si="268"/>
        <v>0.67154606568194897</v>
      </c>
      <c r="AD230" s="181">
        <f t="shared" si="268"/>
        <v>0.64547715011750884</v>
      </c>
      <c r="AE230" s="181">
        <f t="shared" si="268"/>
        <v>1.2202531277046564</v>
      </c>
      <c r="AF230" s="181">
        <f t="shared" si="268"/>
        <v>1.1510086990425128</v>
      </c>
      <c r="AG230" s="184">
        <f t="shared" si="268"/>
        <v>13.321859942621675</v>
      </c>
      <c r="AH230" s="191"/>
      <c r="AI230" s="3"/>
      <c r="AJ230" s="3"/>
      <c r="AK230" s="3"/>
      <c r="AL230" s="3"/>
      <c r="AM230" s="3"/>
      <c r="AN230" s="3"/>
      <c r="AO230" s="3"/>
    </row>
    <row r="231" spans="1:41" s="30" customFormat="1" outlineLevel="1" x14ac:dyDescent="0.25">
      <c r="A231" s="380"/>
      <c r="B231" s="177" t="s">
        <v>21</v>
      </c>
      <c r="C231" s="185">
        <v>4</v>
      </c>
      <c r="D231" s="186">
        <v>4</v>
      </c>
      <c r="E231" s="18">
        <v>4</v>
      </c>
      <c r="F231" s="18">
        <v>4</v>
      </c>
      <c r="G231" s="18">
        <v>4</v>
      </c>
      <c r="H231" s="203">
        <f t="shared" ref="H231:AG231" si="269">COUNT(H225:H228)</f>
        <v>4</v>
      </c>
      <c r="I231" s="193">
        <f t="shared" si="269"/>
        <v>4</v>
      </c>
      <c r="J231" s="211">
        <f t="shared" si="269"/>
        <v>4</v>
      </c>
      <c r="K231" s="203">
        <f t="shared" si="269"/>
        <v>4</v>
      </c>
      <c r="L231" s="193">
        <f t="shared" si="269"/>
        <v>4</v>
      </c>
      <c r="M231" s="193">
        <f t="shared" si="269"/>
        <v>4</v>
      </c>
      <c r="N231" s="211">
        <f t="shared" si="269"/>
        <v>4</v>
      </c>
      <c r="O231" s="203">
        <f t="shared" si="269"/>
        <v>4</v>
      </c>
      <c r="P231" s="193">
        <f t="shared" si="269"/>
        <v>4</v>
      </c>
      <c r="Q231" s="193">
        <f t="shared" si="269"/>
        <v>4</v>
      </c>
      <c r="R231" s="211">
        <f t="shared" si="269"/>
        <v>4</v>
      </c>
      <c r="S231" s="203">
        <f t="shared" si="269"/>
        <v>4</v>
      </c>
      <c r="T231" s="193">
        <f t="shared" si="269"/>
        <v>4</v>
      </c>
      <c r="U231" s="193">
        <f t="shared" si="269"/>
        <v>4</v>
      </c>
      <c r="V231" s="193">
        <f t="shared" si="269"/>
        <v>4</v>
      </c>
      <c r="W231" s="208">
        <f t="shared" si="269"/>
        <v>4</v>
      </c>
      <c r="X231" s="203">
        <f t="shared" si="269"/>
        <v>4</v>
      </c>
      <c r="Y231" s="193">
        <f t="shared" si="269"/>
        <v>4</v>
      </c>
      <c r="Z231" s="193">
        <f t="shared" si="269"/>
        <v>4</v>
      </c>
      <c r="AA231" s="193">
        <f t="shared" si="269"/>
        <v>4</v>
      </c>
      <c r="AB231" s="208">
        <f t="shared" si="269"/>
        <v>4</v>
      </c>
      <c r="AC231" s="203">
        <f t="shared" si="269"/>
        <v>4</v>
      </c>
      <c r="AD231" s="193">
        <f t="shared" si="269"/>
        <v>4</v>
      </c>
      <c r="AE231" s="193">
        <f t="shared" si="269"/>
        <v>4</v>
      </c>
      <c r="AF231" s="193">
        <f t="shared" si="269"/>
        <v>4</v>
      </c>
      <c r="AG231" s="208">
        <f t="shared" si="269"/>
        <v>4</v>
      </c>
      <c r="AH231" s="191"/>
      <c r="AI231" s="3"/>
      <c r="AJ231" s="3"/>
      <c r="AK231" s="3"/>
      <c r="AL231" s="3"/>
      <c r="AM231" s="3"/>
      <c r="AN231" s="3"/>
      <c r="AO231" s="3"/>
    </row>
    <row r="232" spans="1:41" s="30" customFormat="1" outlineLevel="1" x14ac:dyDescent="0.25">
      <c r="A232" s="3"/>
      <c r="B232" s="177"/>
      <c r="C232" s="168"/>
      <c r="D232" s="169"/>
      <c r="E232" s="170"/>
      <c r="F232" s="171"/>
      <c r="G232" s="172"/>
      <c r="H232" s="176"/>
      <c r="I232" s="175"/>
      <c r="J232" s="173"/>
      <c r="K232" s="176"/>
      <c r="L232" s="175"/>
      <c r="M232" s="175"/>
      <c r="N232" s="188"/>
      <c r="O232" s="174"/>
      <c r="P232" s="171"/>
      <c r="Q232" s="171"/>
      <c r="R232" s="222"/>
      <c r="S232" s="174"/>
      <c r="T232" s="175"/>
      <c r="U232" s="171"/>
      <c r="V232" s="171"/>
      <c r="W232" s="216"/>
      <c r="X232" s="174"/>
      <c r="Y232" s="175"/>
      <c r="Z232" s="171"/>
      <c r="AA232" s="171"/>
      <c r="AB232" s="216"/>
      <c r="AC232" s="174"/>
      <c r="AD232" s="175"/>
      <c r="AE232" s="171"/>
      <c r="AF232" s="217"/>
      <c r="AG232" s="216"/>
      <c r="AH232" s="191"/>
      <c r="AI232" s="3"/>
      <c r="AJ232" s="3"/>
      <c r="AK232" s="3"/>
      <c r="AL232" s="3"/>
      <c r="AM232" s="3"/>
      <c r="AN232" s="3"/>
      <c r="AO232" s="3"/>
    </row>
    <row r="233" spans="1:41" s="30" customFormat="1" hidden="1" outlineLevel="2" x14ac:dyDescent="0.25">
      <c r="A233" s="3">
        <v>1</v>
      </c>
      <c r="B233" s="377" t="s">
        <v>22</v>
      </c>
      <c r="C233" s="168">
        <v>317.51009576980164</v>
      </c>
      <c r="D233" s="169">
        <v>1091666.6666666667</v>
      </c>
      <c r="E233" s="170">
        <v>2</v>
      </c>
      <c r="F233" s="171">
        <v>1.6533848121179666</v>
      </c>
      <c r="G233" s="172">
        <v>1.5068574464864093</v>
      </c>
      <c r="H233" s="176">
        <v>0.31005250000000001</v>
      </c>
      <c r="I233" s="175">
        <f>H233*F233</f>
        <v>0.51263609445920588</v>
      </c>
      <c r="J233" s="173">
        <f>(I233/D233)*1000000</f>
        <v>0.46959031553515035</v>
      </c>
      <c r="K233" s="176">
        <v>2.2290709999999998E-2</v>
      </c>
      <c r="L233" s="175">
        <f>K233*(G233/F233)</f>
        <v>2.0315247911308711E-2</v>
      </c>
      <c r="M233" s="175">
        <f>K233*G233</f>
        <v>3.3588922350969067E-2</v>
      </c>
      <c r="N233" s="173">
        <f>(M233/D233)*1000000</f>
        <v>3.0768478489437312E-2</v>
      </c>
      <c r="O233" s="174">
        <f>H233-L233</f>
        <v>0.28973725208869128</v>
      </c>
      <c r="P233" s="171">
        <f>I233-M233</f>
        <v>0.47904717210823683</v>
      </c>
      <c r="Q233" s="171">
        <f>J233-N233</f>
        <v>0.43882183704571304</v>
      </c>
      <c r="R233" s="223">
        <f>Q233/(48*3600)*1000000</f>
        <v>2.5394782236441729</v>
      </c>
      <c r="S233" s="174">
        <v>0.11573564</v>
      </c>
      <c r="T233" s="171">
        <f>S233*(G233/F233)</f>
        <v>0.10547883933593757</v>
      </c>
      <c r="U233" s="171">
        <f>S233*G233</f>
        <v>0.17439711095787033</v>
      </c>
      <c r="V233" s="171">
        <f>(U233/D233)*1000000</f>
        <v>0.15975307874003386</v>
      </c>
      <c r="W233" s="224">
        <f>V233/(48*3600)*1000000</f>
        <v>0.92449698344927</v>
      </c>
      <c r="X233" s="174">
        <v>6.4272320000000001</v>
      </c>
      <c r="Y233" s="175">
        <f>X233*(G233/F233)</f>
        <v>5.8576335820391776</v>
      </c>
      <c r="Z233" s="171">
        <f>X233*G233</f>
        <v>9.6849223994957381</v>
      </c>
      <c r="AA233" s="171">
        <f>(Z233/D233)*1000000</f>
        <v>8.8716846407594527</v>
      </c>
      <c r="AB233" s="224">
        <f>AA233/(48*3600)*1000000</f>
        <v>51.340767596987575</v>
      </c>
      <c r="AC233" s="174">
        <v>2.0224389999999999</v>
      </c>
      <c r="AD233" s="175">
        <f>AC233*(G233/F233)</f>
        <v>1.8432050693091104</v>
      </c>
      <c r="AE233" s="171">
        <f>AC233*G233</f>
        <v>3.047527267214527</v>
      </c>
      <c r="AF233" s="171">
        <f>(AE233/D233)*1000000</f>
        <v>2.791628031036208</v>
      </c>
      <c r="AG233" s="224">
        <f>AF233/(48*3600)*1000000</f>
        <v>16.155254809237316</v>
      </c>
      <c r="AH233" s="191"/>
      <c r="AI233" s="3"/>
      <c r="AJ233" s="3"/>
      <c r="AK233" s="3"/>
      <c r="AL233" s="3"/>
      <c r="AM233" s="3"/>
      <c r="AN233" s="3"/>
      <c r="AO233" s="3"/>
    </row>
    <row r="234" spans="1:41" s="30" customFormat="1" hidden="1" outlineLevel="2" x14ac:dyDescent="0.25">
      <c r="A234" s="3">
        <v>3</v>
      </c>
      <c r="B234" s="378"/>
      <c r="C234" s="168">
        <v>202.70704938322913</v>
      </c>
      <c r="D234" s="169">
        <v>1088333.3333333333</v>
      </c>
      <c r="E234" s="170">
        <v>2</v>
      </c>
      <c r="F234" s="171">
        <v>1.7793871612545857</v>
      </c>
      <c r="G234" s="172">
        <v>1.6328597956230284</v>
      </c>
      <c r="H234" s="176">
        <v>0.46066010000000002</v>
      </c>
      <c r="I234" s="175">
        <f>H234*F234</f>
        <v>0.81969266764225357</v>
      </c>
      <c r="J234" s="173">
        <f t="shared" ref="J234:J236" si="270">(I234/D234)*1000000</f>
        <v>0.75316324745076901</v>
      </c>
      <c r="K234" s="176">
        <v>8.5173799999999994E-2</v>
      </c>
      <c r="L234" s="175">
        <f>K234*(G234/F234)</f>
        <v>7.8159984903104662E-2</v>
      </c>
      <c r="M234" s="175">
        <f>K234*G234</f>
        <v>0.1390768736604367</v>
      </c>
      <c r="N234" s="173">
        <f t="shared" ref="N234:N236" si="271">(M234/D234)*1000000</f>
        <v>0.12778885788095257</v>
      </c>
      <c r="O234" s="174">
        <f t="shared" ref="O234:Q236" si="272">H234-L234</f>
        <v>0.38250011509689535</v>
      </c>
      <c r="P234" s="171">
        <f t="shared" si="272"/>
        <v>0.68061579398181693</v>
      </c>
      <c r="Q234" s="171">
        <f t="shared" si="272"/>
        <v>0.6253743895698165</v>
      </c>
      <c r="R234" s="223">
        <f t="shared" ref="R234:R236" si="273">Q234/(48*3600)*1000000</f>
        <v>3.6190647544549566</v>
      </c>
      <c r="S234" s="174">
        <v>0.1097976</v>
      </c>
      <c r="T234" s="171">
        <f>S234*(G234/F234)</f>
        <v>0.10075608647726325</v>
      </c>
      <c r="U234" s="171">
        <f>S234*G234</f>
        <v>0.17928408669589901</v>
      </c>
      <c r="V234" s="171">
        <f t="shared" ref="V234:V236" si="274">(U234/D234)*1000000</f>
        <v>0.16473269834232682</v>
      </c>
      <c r="W234" s="224">
        <f>V234/(48*3600)*1000000</f>
        <v>0.95331422651809494</v>
      </c>
      <c r="X234" s="174">
        <v>2.059663</v>
      </c>
      <c r="Y234" s="175">
        <f>X234*(G234/F234)</f>
        <v>1.8900557329305876</v>
      </c>
      <c r="Z234" s="171">
        <f>X234*G234</f>
        <v>3.3631409052323136</v>
      </c>
      <c r="AA234" s="171">
        <f t="shared" ref="AA234:AA236" si="275">(Z234/D234)*1000000</f>
        <v>3.0901754106269346</v>
      </c>
      <c r="AB234" s="224">
        <f t="shared" ref="AB234:AB236" si="276">AA234/(48*3600)*1000000</f>
        <v>17.882959552239207</v>
      </c>
      <c r="AC234" s="174">
        <v>2.3221319999999999</v>
      </c>
      <c r="AD234" s="175">
        <f>AC234*(G234/F234)</f>
        <v>2.1309111729547849</v>
      </c>
      <c r="AE234" s="171">
        <f>AC234*G234</f>
        <v>3.791715982929694</v>
      </c>
      <c r="AF234" s="171">
        <f t="shared" ref="AF234:AF236" si="277">(AE234/D234)*1000000</f>
        <v>3.4839656810992596</v>
      </c>
      <c r="AG234" s="224">
        <f t="shared" ref="AG234:AG236" si="278">AF234/(48*3600)*1000000</f>
        <v>20.161838432287382</v>
      </c>
      <c r="AH234" s="191"/>
      <c r="AI234" s="3"/>
      <c r="AJ234" s="3"/>
      <c r="AK234" s="3"/>
      <c r="AL234" s="3"/>
      <c r="AM234" s="3"/>
      <c r="AN234" s="3"/>
      <c r="AO234" s="3"/>
    </row>
    <row r="235" spans="1:41" s="30" customFormat="1" hidden="1" outlineLevel="2" x14ac:dyDescent="0.25">
      <c r="A235" s="3">
        <v>4</v>
      </c>
      <c r="B235" s="378"/>
      <c r="C235" s="168">
        <v>363.50510440024192</v>
      </c>
      <c r="D235" s="169">
        <v>658333</v>
      </c>
      <c r="E235" s="170">
        <v>2</v>
      </c>
      <c r="F235" s="171">
        <v>1.7606925941048754</v>
      </c>
      <c r="G235" s="172">
        <v>1.6141652284733181</v>
      </c>
      <c r="H235" s="176">
        <v>0.2085157</v>
      </c>
      <c r="I235" s="175">
        <f>H235*F235</f>
        <v>0.36713204874459399</v>
      </c>
      <c r="J235" s="173">
        <f t="shared" si="270"/>
        <v>0.55766921716607554</v>
      </c>
      <c r="K235" s="176">
        <v>0.10371569999999999</v>
      </c>
      <c r="L235" s="175">
        <f>K235*(G235/F235)</f>
        <v>9.5084330534077374E-2</v>
      </c>
      <c r="M235" s="175">
        <f>K235*G235</f>
        <v>0.16741427658677011</v>
      </c>
      <c r="N235" s="173">
        <f t="shared" si="271"/>
        <v>0.25430029572688911</v>
      </c>
      <c r="O235" s="174">
        <f t="shared" si="272"/>
        <v>0.11343136946592262</v>
      </c>
      <c r="P235" s="171">
        <f t="shared" si="272"/>
        <v>0.19971777215782388</v>
      </c>
      <c r="Q235" s="171">
        <f t="shared" si="272"/>
        <v>0.30336892143918642</v>
      </c>
      <c r="R235" s="223">
        <f t="shared" si="273"/>
        <v>1.7556071842545509</v>
      </c>
      <c r="S235" s="176">
        <v>0</v>
      </c>
      <c r="T235" s="171">
        <f>S235*(G235/F235)</f>
        <v>0</v>
      </c>
      <c r="U235" s="171">
        <f>S235*G235</f>
        <v>0</v>
      </c>
      <c r="V235" s="171">
        <f t="shared" si="274"/>
        <v>0</v>
      </c>
      <c r="W235" s="224">
        <f t="shared" ref="W235:W236" si="279">V235/(48*3600)*1000000</f>
        <v>0</v>
      </c>
      <c r="X235" s="176">
        <v>1.9447220000000001</v>
      </c>
      <c r="Y235" s="175">
        <f>X235*(G235/F235)</f>
        <v>1.7828794429858936</v>
      </c>
      <c r="Z235" s="171">
        <f>X235*G235</f>
        <v>3.1391026314470882</v>
      </c>
      <c r="AA235" s="171">
        <f t="shared" si="275"/>
        <v>4.7682595760004256</v>
      </c>
      <c r="AB235" s="224">
        <f t="shared" si="276"/>
        <v>27.594094768520982</v>
      </c>
      <c r="AC235" s="176">
        <v>3.2688630000000001</v>
      </c>
      <c r="AD235" s="175">
        <f>AC235*(G235/F235)</f>
        <v>2.9968235278035609</v>
      </c>
      <c r="AE235" s="171">
        <f>AC235*G235</f>
        <v>5.2764849912429765</v>
      </c>
      <c r="AF235" s="171">
        <f t="shared" si="277"/>
        <v>8.0149179689351389</v>
      </c>
      <c r="AG235" s="224">
        <f t="shared" si="278"/>
        <v>46.382627135041311</v>
      </c>
      <c r="AH235" s="191"/>
      <c r="AI235" s="3"/>
      <c r="AJ235" s="3"/>
      <c r="AK235" s="3"/>
      <c r="AL235" s="3"/>
      <c r="AM235" s="3"/>
      <c r="AN235" s="3"/>
      <c r="AO235" s="3"/>
    </row>
    <row r="236" spans="1:41" s="30" customFormat="1" hidden="1" outlineLevel="2" x14ac:dyDescent="0.25">
      <c r="A236" s="3">
        <v>7</v>
      </c>
      <c r="B236" s="379"/>
      <c r="C236" s="168">
        <v>130.79407820106502</v>
      </c>
      <c r="D236" s="169">
        <v>1020000</v>
      </c>
      <c r="E236" s="170">
        <v>2</v>
      </c>
      <c r="F236" s="171">
        <v>1.8665900402349136</v>
      </c>
      <c r="G236" s="172">
        <v>1.7200626746033563</v>
      </c>
      <c r="H236" s="176">
        <v>0.23442940000000001</v>
      </c>
      <c r="I236" s="175">
        <f>H236*F236</f>
        <v>0.43758358317824669</v>
      </c>
      <c r="J236" s="173">
        <f t="shared" si="270"/>
        <v>0.42900351291984967</v>
      </c>
      <c r="K236" s="176">
        <f>AVERAGE(K234:K235)</f>
        <v>9.4444749999999994E-2</v>
      </c>
      <c r="L236" s="175">
        <f>K236*(G236/F236)</f>
        <v>8.7030834722979983E-2</v>
      </c>
      <c r="M236" s="175">
        <f>K236*G236</f>
        <v>0.16245088928724533</v>
      </c>
      <c r="N236" s="173">
        <f t="shared" si="271"/>
        <v>0.15926557773259348</v>
      </c>
      <c r="O236" s="174">
        <f t="shared" si="272"/>
        <v>0.14739856527702003</v>
      </c>
      <c r="P236" s="171">
        <f t="shared" si="272"/>
        <v>0.27513269389100137</v>
      </c>
      <c r="Q236" s="171">
        <f t="shared" si="272"/>
        <v>0.26973793518725619</v>
      </c>
      <c r="R236" s="223">
        <f t="shared" si="273"/>
        <v>1.5609834212225473</v>
      </c>
      <c r="S236" s="176">
        <v>0.96752459999999996</v>
      </c>
      <c r="T236" s="171">
        <f>S236*(G236/F236)</f>
        <v>0.89157389429287837</v>
      </c>
      <c r="U236" s="171">
        <f>S236*G236</f>
        <v>1.6642029512205423</v>
      </c>
      <c r="V236" s="171">
        <f t="shared" si="274"/>
        <v>1.6315715208044532</v>
      </c>
      <c r="W236" s="224">
        <f t="shared" si="279"/>
        <v>9.4419648194702166</v>
      </c>
      <c r="X236" s="176">
        <v>8.8118479999999995</v>
      </c>
      <c r="Y236" s="175">
        <f>X236*(G236/F236)</f>
        <v>8.1201177078876459</v>
      </c>
      <c r="Z236" s="171">
        <f>X236*G236</f>
        <v>15.156930839078235</v>
      </c>
      <c r="AA236" s="171">
        <f t="shared" si="275"/>
        <v>14.859736116743367</v>
      </c>
      <c r="AB236" s="224">
        <f t="shared" si="276"/>
        <v>85.993843268190773</v>
      </c>
      <c r="AC236" s="176">
        <v>6.4610539999999999</v>
      </c>
      <c r="AD236" s="175">
        <f>AC236*(G236/F236)</f>
        <v>5.9538610966755563</v>
      </c>
      <c r="AE236" s="171">
        <f>AC236*G236</f>
        <v>11.113417823996713</v>
      </c>
      <c r="AF236" s="171">
        <f t="shared" si="277"/>
        <v>10.895507670585012</v>
      </c>
      <c r="AG236" s="224">
        <f t="shared" si="278"/>
        <v>63.052706426996593</v>
      </c>
      <c r="AH236" s="191"/>
      <c r="AI236" s="3"/>
      <c r="AJ236" s="3"/>
      <c r="AK236" s="3"/>
      <c r="AL236" s="3"/>
      <c r="AM236" s="3"/>
      <c r="AN236" s="3"/>
      <c r="AO236" s="3"/>
    </row>
    <row r="237" spans="1:41" s="30" customFormat="1" outlineLevel="1" collapsed="1" x14ac:dyDescent="0.25">
      <c r="A237" s="380" t="s">
        <v>22</v>
      </c>
      <c r="B237" s="177" t="s">
        <v>19</v>
      </c>
      <c r="C237" s="178">
        <v>253.62908193858442</v>
      </c>
      <c r="D237" s="179">
        <v>964583.25</v>
      </c>
      <c r="E237" s="180">
        <v>2</v>
      </c>
      <c r="F237" s="181">
        <v>1.7650136519280852</v>
      </c>
      <c r="G237" s="182">
        <v>1.6184862862965281</v>
      </c>
      <c r="H237" s="187">
        <f t="shared" ref="H237:AG237" si="280">AVERAGE(H233:H236)</f>
        <v>0.30341442499999999</v>
      </c>
      <c r="I237" s="181">
        <f t="shared" si="280"/>
        <v>0.53426109850607506</v>
      </c>
      <c r="J237" s="183">
        <f t="shared" si="280"/>
        <v>0.55235657326796117</v>
      </c>
      <c r="K237" s="187">
        <f t="shared" si="280"/>
        <v>7.6406239999999986E-2</v>
      </c>
      <c r="L237" s="181">
        <f t="shared" si="280"/>
        <v>7.014759951786767E-2</v>
      </c>
      <c r="M237" s="181">
        <f t="shared" si="280"/>
        <v>0.12563274047135531</v>
      </c>
      <c r="N237" s="183">
        <f t="shared" si="280"/>
        <v>0.14303080245746813</v>
      </c>
      <c r="O237" s="187">
        <f t="shared" si="280"/>
        <v>0.23326682548213229</v>
      </c>
      <c r="P237" s="181">
        <f t="shared" si="280"/>
        <v>0.40862835803471975</v>
      </c>
      <c r="Q237" s="181">
        <f t="shared" si="280"/>
        <v>0.40932577081049304</v>
      </c>
      <c r="R237" s="183">
        <f t="shared" si="280"/>
        <v>2.3687833958940567</v>
      </c>
      <c r="S237" s="187">
        <f t="shared" si="280"/>
        <v>0.29826446000000001</v>
      </c>
      <c r="T237" s="181">
        <f t="shared" si="280"/>
        <v>0.27445220502651979</v>
      </c>
      <c r="U237" s="181">
        <f t="shared" si="280"/>
        <v>0.50447103721857789</v>
      </c>
      <c r="V237" s="181">
        <f t="shared" si="280"/>
        <v>0.48901432447170345</v>
      </c>
      <c r="W237" s="184">
        <f t="shared" si="280"/>
        <v>2.8299440073593956</v>
      </c>
      <c r="X237" s="187">
        <f t="shared" si="280"/>
        <v>4.8108662500000001</v>
      </c>
      <c r="Y237" s="181">
        <f t="shared" si="280"/>
        <v>4.4126716164608268</v>
      </c>
      <c r="Z237" s="181">
        <f t="shared" si="280"/>
        <v>7.8360241938133441</v>
      </c>
      <c r="AA237" s="181">
        <f t="shared" si="280"/>
        <v>7.8974639360325449</v>
      </c>
      <c r="AB237" s="184">
        <f t="shared" si="280"/>
        <v>45.702916296484638</v>
      </c>
      <c r="AC237" s="187">
        <f t="shared" si="280"/>
        <v>3.5186219999999997</v>
      </c>
      <c r="AD237" s="181">
        <f t="shared" si="280"/>
        <v>3.2312002166857532</v>
      </c>
      <c r="AE237" s="181">
        <f t="shared" si="280"/>
        <v>5.8072865163459779</v>
      </c>
      <c r="AF237" s="181">
        <f t="shared" si="280"/>
        <v>6.2965048379139041</v>
      </c>
      <c r="AG237" s="184">
        <f t="shared" si="280"/>
        <v>36.43810670089065</v>
      </c>
      <c r="AH237" s="191"/>
      <c r="AI237" s="3"/>
      <c r="AJ237" s="3"/>
      <c r="AK237" s="3"/>
      <c r="AL237" s="3"/>
      <c r="AM237" s="3"/>
      <c r="AN237" s="3"/>
      <c r="AO237" s="3"/>
    </row>
    <row r="238" spans="1:41" s="30" customFormat="1" outlineLevel="1" x14ac:dyDescent="0.25">
      <c r="A238" s="380"/>
      <c r="B238" s="177" t="s">
        <v>20</v>
      </c>
      <c r="C238" s="178">
        <v>53.099761285452033</v>
      </c>
      <c r="D238" s="179">
        <v>103410.39185461716</v>
      </c>
      <c r="E238" s="180">
        <v>0</v>
      </c>
      <c r="F238" s="181">
        <v>4.3783586964642157E-2</v>
      </c>
      <c r="G238" s="182">
        <v>4.3783586964640464E-2</v>
      </c>
      <c r="H238" s="187">
        <f t="shared" ref="H238:AG238" si="281">STDEV(H233:H236)/SQRT(H239)</f>
        <v>5.6667868634400098E-2</v>
      </c>
      <c r="I238" s="181">
        <f t="shared" si="281"/>
        <v>9.9673417847030987E-2</v>
      </c>
      <c r="J238" s="183">
        <f t="shared" si="281"/>
        <v>7.2121295686437853E-2</v>
      </c>
      <c r="K238" s="187">
        <f t="shared" si="281"/>
        <v>1.8431302956397767E-2</v>
      </c>
      <c r="L238" s="181">
        <f t="shared" si="281"/>
        <v>1.6966500746488714E-2</v>
      </c>
      <c r="M238" s="181">
        <f t="shared" si="281"/>
        <v>3.1297073896475305E-2</v>
      </c>
      <c r="N238" s="183">
        <f t="shared" si="281"/>
        <v>4.6079292455002877E-2</v>
      </c>
      <c r="O238" s="187">
        <f t="shared" si="281"/>
        <v>6.2711893103592084E-2</v>
      </c>
      <c r="P238" s="181">
        <f t="shared" si="281"/>
        <v>0.10816680788069766</v>
      </c>
      <c r="Q238" s="181">
        <f t="shared" si="281"/>
        <v>8.0756135666708292E-2</v>
      </c>
      <c r="R238" s="183">
        <f t="shared" si="281"/>
        <v>0.46733874807122894</v>
      </c>
      <c r="S238" s="187">
        <f t="shared" si="281"/>
        <v>0.22466778261482795</v>
      </c>
      <c r="T238" s="181">
        <f t="shared" si="281"/>
        <v>0.20714035743080977</v>
      </c>
      <c r="U238" s="181">
        <f t="shared" si="281"/>
        <v>0.38881920491560573</v>
      </c>
      <c r="V238" s="181">
        <f t="shared" si="281"/>
        <v>0.38276880504818156</v>
      </c>
      <c r="W238" s="184">
        <f t="shared" si="281"/>
        <v>2.2150972514362364</v>
      </c>
      <c r="X238" s="187">
        <f t="shared" si="281"/>
        <v>1.6932315107072811</v>
      </c>
      <c r="Y238" s="181">
        <f t="shared" si="281"/>
        <v>1.5575747540731679</v>
      </c>
      <c r="Z238" s="181">
        <f t="shared" si="281"/>
        <v>2.8734685161541234</v>
      </c>
      <c r="AA238" s="181">
        <f t="shared" si="281"/>
        <v>2.6192283022733824</v>
      </c>
      <c r="AB238" s="184">
        <f t="shared" si="281"/>
        <v>15.157571193711698</v>
      </c>
      <c r="AC238" s="187">
        <f t="shared" si="281"/>
        <v>1.0161380123738937</v>
      </c>
      <c r="AD238" s="181">
        <f t="shared" si="281"/>
        <v>0.94007895096696281</v>
      </c>
      <c r="AE238" s="181">
        <f t="shared" si="281"/>
        <v>1.8283775914141651</v>
      </c>
      <c r="AF238" s="181">
        <f t="shared" si="281"/>
        <v>1.9213343601905926</v>
      </c>
      <c r="AG238" s="184">
        <f t="shared" si="281"/>
        <v>11.118833102954815</v>
      </c>
      <c r="AH238" s="3"/>
      <c r="AI238" s="3"/>
      <c r="AJ238" s="3"/>
      <c r="AK238" s="3"/>
      <c r="AL238" s="3"/>
      <c r="AM238" s="3"/>
      <c r="AN238" s="3"/>
      <c r="AO238" s="3"/>
    </row>
    <row r="239" spans="1:41" s="30" customFormat="1" outlineLevel="1" x14ac:dyDescent="0.25">
      <c r="A239" s="380"/>
      <c r="B239" s="177" t="s">
        <v>21</v>
      </c>
      <c r="C239" s="185">
        <v>4</v>
      </c>
      <c r="D239" s="186">
        <v>4</v>
      </c>
      <c r="E239" s="18">
        <v>4</v>
      </c>
      <c r="F239" s="18">
        <v>4</v>
      </c>
      <c r="G239" s="18">
        <v>4</v>
      </c>
      <c r="H239" s="203">
        <f t="shared" ref="H239:AG239" si="282">COUNT(H233:H236)</f>
        <v>4</v>
      </c>
      <c r="I239" s="193">
        <f t="shared" si="282"/>
        <v>4</v>
      </c>
      <c r="J239" s="211">
        <f t="shared" si="282"/>
        <v>4</v>
      </c>
      <c r="K239" s="203">
        <f t="shared" si="282"/>
        <v>4</v>
      </c>
      <c r="L239" s="193">
        <f t="shared" si="282"/>
        <v>4</v>
      </c>
      <c r="M239" s="193">
        <f t="shared" si="282"/>
        <v>4</v>
      </c>
      <c r="N239" s="211">
        <f t="shared" si="282"/>
        <v>4</v>
      </c>
      <c r="O239" s="203">
        <f t="shared" si="282"/>
        <v>4</v>
      </c>
      <c r="P239" s="193">
        <f t="shared" si="282"/>
        <v>4</v>
      </c>
      <c r="Q239" s="193">
        <f t="shared" si="282"/>
        <v>4</v>
      </c>
      <c r="R239" s="211">
        <f t="shared" si="282"/>
        <v>4</v>
      </c>
      <c r="S239" s="203">
        <f t="shared" si="282"/>
        <v>4</v>
      </c>
      <c r="T239" s="193">
        <f t="shared" si="282"/>
        <v>4</v>
      </c>
      <c r="U239" s="193">
        <f t="shared" si="282"/>
        <v>4</v>
      </c>
      <c r="V239" s="193">
        <f t="shared" si="282"/>
        <v>4</v>
      </c>
      <c r="W239" s="208">
        <f t="shared" si="282"/>
        <v>4</v>
      </c>
      <c r="X239" s="203">
        <f t="shared" si="282"/>
        <v>4</v>
      </c>
      <c r="Y239" s="193">
        <f t="shared" si="282"/>
        <v>4</v>
      </c>
      <c r="Z239" s="193">
        <f t="shared" si="282"/>
        <v>4</v>
      </c>
      <c r="AA239" s="193">
        <f t="shared" si="282"/>
        <v>4</v>
      </c>
      <c r="AB239" s="208">
        <f t="shared" si="282"/>
        <v>4</v>
      </c>
      <c r="AC239" s="203">
        <f t="shared" si="282"/>
        <v>4</v>
      </c>
      <c r="AD239" s="193">
        <f t="shared" si="282"/>
        <v>4</v>
      </c>
      <c r="AE239" s="193">
        <f t="shared" si="282"/>
        <v>4</v>
      </c>
      <c r="AF239" s="193">
        <f t="shared" si="282"/>
        <v>4</v>
      </c>
      <c r="AG239" s="208">
        <f t="shared" si="282"/>
        <v>4</v>
      </c>
      <c r="AH239" s="3"/>
      <c r="AI239" s="3"/>
      <c r="AJ239" s="3"/>
      <c r="AK239" s="3"/>
      <c r="AL239" s="3"/>
      <c r="AM239" s="3"/>
      <c r="AN239" s="3"/>
      <c r="AO239" s="3"/>
    </row>
    <row r="240" spans="1:41" s="30" customFormat="1" ht="14.25" outlineLevel="1" x14ac:dyDescent="0.2">
      <c r="A240" s="3"/>
      <c r="B240" s="177"/>
      <c r="C240" s="168"/>
      <c r="D240" s="169"/>
      <c r="E240" s="170"/>
      <c r="F240" s="171"/>
      <c r="G240" s="172"/>
      <c r="H240" s="176"/>
      <c r="I240" s="175"/>
      <c r="J240" s="173"/>
      <c r="K240" s="176"/>
      <c r="L240" s="175"/>
      <c r="M240" s="175"/>
      <c r="N240" s="188"/>
      <c r="O240" s="174"/>
      <c r="P240" s="171"/>
      <c r="Q240" s="171"/>
      <c r="R240" s="222"/>
      <c r="S240" s="174"/>
      <c r="T240" s="171"/>
      <c r="U240" s="171"/>
      <c r="V240" s="171"/>
      <c r="W240" s="216"/>
      <c r="X240" s="174"/>
      <c r="Y240" s="175"/>
      <c r="Z240" s="171"/>
      <c r="AA240" s="171"/>
      <c r="AB240" s="216"/>
      <c r="AC240" s="174"/>
      <c r="AD240" s="175"/>
      <c r="AE240" s="171"/>
      <c r="AF240" s="217"/>
      <c r="AG240" s="216"/>
      <c r="AH240" s="3"/>
      <c r="AI240" s="3"/>
      <c r="AJ240" s="3"/>
      <c r="AK240" s="3"/>
      <c r="AL240" s="3"/>
      <c r="AM240" s="3"/>
      <c r="AN240" s="3"/>
      <c r="AO240" s="3"/>
    </row>
    <row r="241" spans="1:41" s="30" customFormat="1" hidden="1" outlineLevel="2" x14ac:dyDescent="0.25">
      <c r="A241" s="3">
        <v>1</v>
      </c>
      <c r="B241" s="377" t="s">
        <v>23</v>
      </c>
      <c r="C241" s="168">
        <v>317.51009576980164</v>
      </c>
      <c r="D241" s="169">
        <v>1091666.6666666667</v>
      </c>
      <c r="E241" s="170">
        <v>2</v>
      </c>
      <c r="F241" s="171">
        <v>1.6533848121179666</v>
      </c>
      <c r="G241" s="172">
        <v>1.6066621068427045</v>
      </c>
      <c r="H241" s="176">
        <v>7.3922100000000004</v>
      </c>
      <c r="I241" s="175">
        <f>H241*F241</f>
        <v>12.222167741986555</v>
      </c>
      <c r="J241" s="173">
        <f>(I241/D241)*1000000</f>
        <v>11.195878847621271</v>
      </c>
      <c r="K241" s="176">
        <v>3.4685679999999999</v>
      </c>
      <c r="L241" s="175">
        <f>K241*(G241/F241)</f>
        <v>3.3705503581277441</v>
      </c>
      <c r="M241" s="175">
        <f>K241*G241</f>
        <v>5.5728167706071856</v>
      </c>
      <c r="N241" s="173">
        <f>(M241/D241)*1000000</f>
        <v>5.1048703242203217</v>
      </c>
      <c r="O241" s="174">
        <f>H241-L241</f>
        <v>4.0216596418722563</v>
      </c>
      <c r="P241" s="171">
        <f>I241-M241</f>
        <v>6.649350971379369</v>
      </c>
      <c r="Q241" s="171">
        <f>J241-N241</f>
        <v>6.0910085234009497</v>
      </c>
      <c r="R241" s="223">
        <f>Q241/(24*3600)*1000000</f>
        <v>70.497783835659135</v>
      </c>
      <c r="S241" s="176">
        <v>1.333018</v>
      </c>
      <c r="T241" s="171">
        <f>S241*(G241/F241)</f>
        <v>1.2953484830889086</v>
      </c>
      <c r="U241" s="171">
        <f>S241*G241</f>
        <v>2.1417095083392481</v>
      </c>
      <c r="V241" s="171">
        <f>(U241/D241)*1000000</f>
        <v>1.9618713053489294</v>
      </c>
      <c r="W241" s="224">
        <f>V241/(24*3600)*1000000</f>
        <v>22.706843811908904</v>
      </c>
      <c r="X241" s="176">
        <v>1.174374</v>
      </c>
      <c r="Y241" s="175">
        <f>X241*(G241/F241)</f>
        <v>1.1411875754708893</v>
      </c>
      <c r="Z241" s="171">
        <f>X241*G241</f>
        <v>1.8868222050612944</v>
      </c>
      <c r="AA241" s="171">
        <f>(Z241/D241)*1000000</f>
        <v>1.7283867527279031</v>
      </c>
      <c r="AB241" s="224">
        <f>AA241/(24*3600)*1000000</f>
        <v>20.004476304721102</v>
      </c>
      <c r="AC241" s="176">
        <v>1.2902439999999999</v>
      </c>
      <c r="AD241" s="175">
        <f>AC241*(G241/F241)</f>
        <v>1.2537832258938482</v>
      </c>
      <c r="AE241" s="171">
        <f>AC241*G241</f>
        <v>2.0729861433811583</v>
      </c>
      <c r="AF241" s="171">
        <f>(AE241/D241)*1000000</f>
        <v>1.8989186046239617</v>
      </c>
      <c r="AG241" s="224">
        <f>AF241/(24*3600)*1000000</f>
        <v>21.978224590555111</v>
      </c>
      <c r="AH241" s="191"/>
      <c r="AI241" s="3"/>
      <c r="AJ241" s="3"/>
      <c r="AK241" s="3"/>
      <c r="AL241" s="3"/>
      <c r="AM241" s="3"/>
      <c r="AN241" s="3"/>
      <c r="AO241" s="3"/>
    </row>
    <row r="242" spans="1:41" s="30" customFormat="1" hidden="1" outlineLevel="2" x14ac:dyDescent="0.25">
      <c r="A242" s="3">
        <v>3</v>
      </c>
      <c r="B242" s="378"/>
      <c r="C242" s="168">
        <v>202.70704938322913</v>
      </c>
      <c r="D242" s="169">
        <v>1088333.3333333333</v>
      </c>
      <c r="E242" s="170">
        <v>2</v>
      </c>
      <c r="F242" s="171">
        <v>1.7793871612545857</v>
      </c>
      <c r="G242" s="172">
        <v>1.7326644559793236</v>
      </c>
      <c r="H242" s="176">
        <v>6.7208959999999998</v>
      </c>
      <c r="I242" s="175">
        <f>H242*F242</f>
        <v>11.9590760545273</v>
      </c>
      <c r="J242" s="173">
        <f t="shared" ref="J242:J244" si="283">(I242/D242)*1000000</f>
        <v>10.988431290530444</v>
      </c>
      <c r="K242" s="176">
        <v>1.674701</v>
      </c>
      <c r="L242" s="175">
        <f>K242*(G242/F242)</f>
        <v>1.6307271178955469</v>
      </c>
      <c r="M242" s="175">
        <f>K242*G242</f>
        <v>2.9016948970930292</v>
      </c>
      <c r="N242" s="173">
        <f t="shared" ref="N242:N244" si="284">(M242/D242)*1000000</f>
        <v>2.666182141279966</v>
      </c>
      <c r="O242" s="174">
        <f t="shared" ref="O242:Q244" si="285">H242-L242</f>
        <v>5.0901688821044528</v>
      </c>
      <c r="P242" s="171">
        <f t="shared" si="285"/>
        <v>9.0573811574342713</v>
      </c>
      <c r="Q242" s="171">
        <f t="shared" si="285"/>
        <v>8.322249149250478</v>
      </c>
      <c r="R242" s="223">
        <f t="shared" ref="R242:R244" si="286">Q242/(24*3600)*1000000</f>
        <v>96.322328116324982</v>
      </c>
      <c r="S242" s="176">
        <v>1.8354889999999999</v>
      </c>
      <c r="T242" s="171">
        <f>S242*(G242/F242)</f>
        <v>1.787293186604044</v>
      </c>
      <c r="U242" s="171">
        <f>S242*G242</f>
        <v>3.1802865496410324</v>
      </c>
      <c r="V242" s="171">
        <f t="shared" ref="V242:V244" si="287">(U242/D242)*1000000</f>
        <v>2.9221622201908417</v>
      </c>
      <c r="W242" s="224">
        <f>V242/(24*3600)*1000000</f>
        <v>33.821321992949557</v>
      </c>
      <c r="X242" s="176">
        <v>2.1562209999999999</v>
      </c>
      <c r="Y242" s="175">
        <f>X242*(G242/F242)</f>
        <v>2.0996034855630072</v>
      </c>
      <c r="Z242" s="171">
        <f>X242*G242</f>
        <v>3.7360074859361929</v>
      </c>
      <c r="AA242" s="171">
        <f t="shared" ref="AA242:AA244" si="288">(Z242/D242)*1000000</f>
        <v>3.4327787007070687</v>
      </c>
      <c r="AB242" s="224">
        <f t="shared" ref="AB242:AB244" si="289">AA242/(24*3600)*1000000</f>
        <v>39.731234961887374</v>
      </c>
      <c r="AC242" s="176">
        <v>0.17075280000000001</v>
      </c>
      <c r="AD242" s="175">
        <f>AC242*(G242/F242)</f>
        <v>0.16626921546986284</v>
      </c>
      <c r="AE242" s="171">
        <f>AC242*G242</f>
        <v>0.29585730731894627</v>
      </c>
      <c r="AF242" s="171">
        <f t="shared" ref="AF242:AF244" si="290">(AE242/D242)*1000000</f>
        <v>0.27184438651051723</v>
      </c>
      <c r="AG242" s="224">
        <f t="shared" ref="AG242:AG244" si="291">AF242/(24*3600)*1000000</f>
        <v>3.1463470660939494</v>
      </c>
      <c r="AH242" s="191"/>
      <c r="AI242" s="3"/>
      <c r="AJ242" s="3"/>
      <c r="AK242" s="3"/>
      <c r="AL242" s="3"/>
      <c r="AM242" s="3"/>
      <c r="AN242" s="3"/>
      <c r="AO242" s="3"/>
    </row>
    <row r="243" spans="1:41" s="30" customFormat="1" hidden="1" outlineLevel="2" x14ac:dyDescent="0.25">
      <c r="A243" s="3">
        <v>4</v>
      </c>
      <c r="B243" s="378"/>
      <c r="C243" s="168">
        <v>363.50510440024192</v>
      </c>
      <c r="D243" s="169">
        <v>658333</v>
      </c>
      <c r="E243" s="170">
        <v>2</v>
      </c>
      <c r="F243" s="171">
        <v>1.7606925941048754</v>
      </c>
      <c r="G243" s="172">
        <v>1.7139698888296133</v>
      </c>
      <c r="H243" s="176">
        <v>6.9051109999999998</v>
      </c>
      <c r="I243" s="175">
        <f>H243*F243</f>
        <v>12.157777799172111</v>
      </c>
      <c r="J243" s="173">
        <f>(I243/D243)*1000000</f>
        <v>18.467519931663929</v>
      </c>
      <c r="K243" s="176">
        <v>3.5115859999999999</v>
      </c>
      <c r="L243" s="175">
        <f>K243*(G243/F243)</f>
        <v>3.4184006260874407</v>
      </c>
      <c r="M243" s="175">
        <f>K243*G243</f>
        <v>6.0187526660356259</v>
      </c>
      <c r="N243" s="173">
        <f t="shared" si="284"/>
        <v>9.1424137420357567</v>
      </c>
      <c r="O243" s="174">
        <f t="shared" si="285"/>
        <v>3.4867103739125591</v>
      </c>
      <c r="P243" s="171">
        <f t="shared" si="285"/>
        <v>6.1390251331364851</v>
      </c>
      <c r="Q243" s="171">
        <f t="shared" si="285"/>
        <v>9.3251061896281726</v>
      </c>
      <c r="R243" s="223">
        <f t="shared" si="286"/>
        <v>107.9294697873631</v>
      </c>
      <c r="S243" s="174">
        <v>1.8506400000000001</v>
      </c>
      <c r="T243" s="171">
        <f>S243*(G243/F243)</f>
        <v>1.80153040098191</v>
      </c>
      <c r="U243" s="171">
        <f>S243*G243</f>
        <v>3.1719412350636356</v>
      </c>
      <c r="V243" s="171">
        <f t="shared" si="287"/>
        <v>4.8181410244718634</v>
      </c>
      <c r="W243" s="224">
        <f t="shared" ref="W243:W244" si="292">V243/(24*3600)*1000000</f>
        <v>55.765521116572494</v>
      </c>
      <c r="X243" s="174">
        <v>0.61822670000000002</v>
      </c>
      <c r="Y243" s="175">
        <f>X243*(G243/F243)</f>
        <v>0.60182109689011531</v>
      </c>
      <c r="Z243" s="171">
        <f>X243*G243</f>
        <v>1.0596219482704987</v>
      </c>
      <c r="AA243" s="171">
        <f t="shared" si="288"/>
        <v>1.6095531414504494</v>
      </c>
      <c r="AB243" s="224">
        <f t="shared" si="289"/>
        <v>18.629087285306127</v>
      </c>
      <c r="AC243" s="174">
        <v>3.2765395000000003E-2</v>
      </c>
      <c r="AD243" s="175">
        <f>AC243*(G243/F243)</f>
        <v>3.1895914490490139E-2</v>
      </c>
      <c r="AE243" s="171">
        <f>AC243*G243</f>
        <v>5.6158900425608373E-2</v>
      </c>
      <c r="AF243" s="171">
        <f t="shared" si="290"/>
        <v>8.5304702066596044E-2</v>
      </c>
      <c r="AG243" s="224">
        <f t="shared" si="291"/>
        <v>0.98732294058560244</v>
      </c>
      <c r="AH243" s="191"/>
      <c r="AI243" s="3"/>
      <c r="AJ243" s="3"/>
      <c r="AK243" s="3"/>
      <c r="AL243" s="3"/>
      <c r="AM243" s="3"/>
      <c r="AN243" s="3"/>
      <c r="AO243" s="3"/>
    </row>
    <row r="244" spans="1:41" s="30" customFormat="1" hidden="1" outlineLevel="2" x14ac:dyDescent="0.25">
      <c r="A244" s="3">
        <v>7</v>
      </c>
      <c r="B244" s="379"/>
      <c r="C244" s="168">
        <v>130.79407820106502</v>
      </c>
      <c r="D244" s="169">
        <v>1020000</v>
      </c>
      <c r="E244" s="170">
        <v>2</v>
      </c>
      <c r="F244" s="171">
        <v>1.8665900402349136</v>
      </c>
      <c r="G244" s="172">
        <v>1.8198673349596515</v>
      </c>
      <c r="H244" s="176">
        <v>6.7777880000000001</v>
      </c>
      <c r="I244" s="175">
        <f>H244*F244</f>
        <v>12.651351575623714</v>
      </c>
      <c r="J244" s="173">
        <f t="shared" si="283"/>
        <v>12.403285858454622</v>
      </c>
      <c r="K244" s="176">
        <v>2.748497</v>
      </c>
      <c r="L244" s="175">
        <f>K244*(G244/F244)</f>
        <v>2.6796992391029257</v>
      </c>
      <c r="M244" s="175">
        <f>K244*G244</f>
        <v>5.0018999105345969</v>
      </c>
      <c r="N244" s="173">
        <f t="shared" si="284"/>
        <v>4.9038234417005855</v>
      </c>
      <c r="O244" s="174">
        <f>H244-L244</f>
        <v>4.098088760897074</v>
      </c>
      <c r="P244" s="171">
        <f t="shared" si="285"/>
        <v>7.6494516650891171</v>
      </c>
      <c r="Q244" s="171">
        <f t="shared" si="285"/>
        <v>7.499462416754036</v>
      </c>
      <c r="R244" s="223">
        <f t="shared" si="286"/>
        <v>86.799333527245793</v>
      </c>
      <c r="S244" s="174">
        <v>3.3666960000000001</v>
      </c>
      <c r="T244" s="171">
        <f>S244*(G244/F244)</f>
        <v>3.2824240701339185</v>
      </c>
      <c r="U244" s="171">
        <f>S244*G244</f>
        <v>6.1269400771393192</v>
      </c>
      <c r="V244" s="171">
        <f t="shared" si="287"/>
        <v>6.0068039971954112</v>
      </c>
      <c r="W244" s="224">
        <f t="shared" si="292"/>
        <v>69.523194411983923</v>
      </c>
      <c r="X244" s="174">
        <v>7.2299920000000002</v>
      </c>
      <c r="Y244" s="175">
        <f>X244*(G244/F244)</f>
        <v>7.0490177217294541</v>
      </c>
      <c r="Z244" s="171">
        <f>X244*G244</f>
        <v>13.1576262728196</v>
      </c>
      <c r="AA244" s="171">
        <f t="shared" si="288"/>
        <v>12.899633600803531</v>
      </c>
      <c r="AB244" s="224">
        <f t="shared" si="289"/>
        <v>149.30131482411494</v>
      </c>
      <c r="AC244" s="174">
        <v>3.5414330000000001</v>
      </c>
      <c r="AD244" s="175">
        <f>AC244*(G244/F244)</f>
        <v>3.452787219863799</v>
      </c>
      <c r="AE244" s="171">
        <f>AC244*G244</f>
        <v>6.4449382356481637</v>
      </c>
      <c r="AF244" s="171">
        <f t="shared" si="290"/>
        <v>6.3185668976942777</v>
      </c>
      <c r="AG244" s="224">
        <f t="shared" si="291"/>
        <v>73.131561315905984</v>
      </c>
      <c r="AH244" s="191"/>
      <c r="AI244" s="3"/>
      <c r="AJ244" s="3"/>
      <c r="AK244" s="3"/>
      <c r="AL244" s="3"/>
      <c r="AM244" s="3"/>
      <c r="AN244" s="3"/>
      <c r="AO244" s="3"/>
    </row>
    <row r="245" spans="1:41" s="30" customFormat="1" outlineLevel="1" collapsed="1" x14ac:dyDescent="0.25">
      <c r="A245" s="380" t="s">
        <v>23</v>
      </c>
      <c r="B245" s="177" t="s">
        <v>19</v>
      </c>
      <c r="C245" s="178">
        <v>253.62908193858442</v>
      </c>
      <c r="D245" s="179">
        <v>964583.25</v>
      </c>
      <c r="E245" s="180">
        <v>2</v>
      </c>
      <c r="F245" s="181">
        <v>1.7650136519280852</v>
      </c>
      <c r="G245" s="182">
        <v>1.7182909466528231</v>
      </c>
      <c r="H245" s="187">
        <f t="shared" ref="H245:AG245" si="293">AVERAGE(H241:H244)</f>
        <v>6.9490012500000002</v>
      </c>
      <c r="I245" s="181">
        <f t="shared" si="293"/>
        <v>12.247593292827419</v>
      </c>
      <c r="J245" s="183">
        <f t="shared" si="293"/>
        <v>13.263778982067567</v>
      </c>
      <c r="K245" s="187">
        <f t="shared" si="293"/>
        <v>2.850838</v>
      </c>
      <c r="L245" s="181">
        <f t="shared" si="293"/>
        <v>2.7748443353034142</v>
      </c>
      <c r="M245" s="181">
        <f t="shared" si="293"/>
        <v>4.8737910610676094</v>
      </c>
      <c r="N245" s="183">
        <f t="shared" si="293"/>
        <v>5.4543224123091578</v>
      </c>
      <c r="O245" s="187">
        <f t="shared" si="293"/>
        <v>4.1741569146965851</v>
      </c>
      <c r="P245" s="181">
        <f t="shared" si="293"/>
        <v>7.3738022317598109</v>
      </c>
      <c r="Q245" s="181">
        <f t="shared" si="293"/>
        <v>7.8094565697584084</v>
      </c>
      <c r="R245" s="183">
        <f t="shared" si="293"/>
        <v>90.38722881664826</v>
      </c>
      <c r="S245" s="187">
        <f t="shared" si="293"/>
        <v>2.0964607500000003</v>
      </c>
      <c r="T245" s="181">
        <f t="shared" si="293"/>
        <v>2.0416490352021954</v>
      </c>
      <c r="U245" s="181">
        <f t="shared" si="293"/>
        <v>3.6552193425458093</v>
      </c>
      <c r="V245" s="181">
        <f t="shared" si="293"/>
        <v>3.9272446368017615</v>
      </c>
      <c r="W245" s="184">
        <f t="shared" si="293"/>
        <v>45.454220333353717</v>
      </c>
      <c r="X245" s="187">
        <f t="shared" si="293"/>
        <v>2.7947034249999998</v>
      </c>
      <c r="Y245" s="181">
        <f t="shared" si="293"/>
        <v>2.7229074699133666</v>
      </c>
      <c r="Z245" s="181">
        <f t="shared" si="293"/>
        <v>4.9600194780218967</v>
      </c>
      <c r="AA245" s="181">
        <f t="shared" si="293"/>
        <v>4.9175880489222381</v>
      </c>
      <c r="AB245" s="184">
        <f t="shared" si="293"/>
        <v>56.916528344007389</v>
      </c>
      <c r="AC245" s="187">
        <f t="shared" si="293"/>
        <v>1.25879879875</v>
      </c>
      <c r="AD245" s="181">
        <f t="shared" si="293"/>
        <v>1.2261838939295</v>
      </c>
      <c r="AE245" s="181">
        <f t="shared" si="293"/>
        <v>2.2174851466934689</v>
      </c>
      <c r="AF245" s="181">
        <f t="shared" si="293"/>
        <v>2.1436586477238384</v>
      </c>
      <c r="AG245" s="184">
        <f t="shared" si="293"/>
        <v>24.810863978285163</v>
      </c>
      <c r="AH245" s="191"/>
      <c r="AI245" s="3"/>
      <c r="AJ245" s="3"/>
      <c r="AK245" s="3"/>
      <c r="AL245" s="3"/>
      <c r="AM245" s="3"/>
      <c r="AN245" s="3"/>
      <c r="AO245" s="3"/>
    </row>
    <row r="246" spans="1:41" s="30" customFormat="1" outlineLevel="1" x14ac:dyDescent="0.25">
      <c r="A246" s="380"/>
      <c r="B246" s="177" t="s">
        <v>20</v>
      </c>
      <c r="C246" s="178">
        <v>53.099761285452033</v>
      </c>
      <c r="D246" s="179">
        <v>103410.39185461716</v>
      </c>
      <c r="E246" s="180">
        <v>0</v>
      </c>
      <c r="F246" s="181">
        <v>4.3783586964642157E-2</v>
      </c>
      <c r="G246" s="182">
        <v>4.3783586964642157E-2</v>
      </c>
      <c r="H246" s="187">
        <f t="shared" ref="H246:AG246" si="294">STDEV(H241:H244)/SQRT(H247)</f>
        <v>0.15267239768393806</v>
      </c>
      <c r="I246" s="181">
        <f t="shared" si="294"/>
        <v>0.14576700279871554</v>
      </c>
      <c r="J246" s="183">
        <f t="shared" si="294"/>
        <v>1.762403339423126</v>
      </c>
      <c r="K246" s="187">
        <f t="shared" si="294"/>
        <v>0.4293357461876422</v>
      </c>
      <c r="L246" s="181">
        <f t="shared" si="294"/>
        <v>0.41704188054448832</v>
      </c>
      <c r="M246" s="181">
        <f t="shared" si="294"/>
        <v>0.68951366778351186</v>
      </c>
      <c r="N246" s="183">
        <f t="shared" si="294"/>
        <v>1.3478658967002237</v>
      </c>
      <c r="O246" s="187">
        <f t="shared" si="294"/>
        <v>0.33425320406239228</v>
      </c>
      <c r="P246" s="181">
        <f t="shared" si="294"/>
        <v>0.64290517192282237</v>
      </c>
      <c r="Q246" s="181">
        <f t="shared" si="294"/>
        <v>0.68369767092383804</v>
      </c>
      <c r="R246" s="183">
        <f t="shared" si="294"/>
        <v>7.9131674875443743</v>
      </c>
      <c r="S246" s="187">
        <f t="shared" si="294"/>
        <v>0.44015873257068178</v>
      </c>
      <c r="T246" s="181">
        <f t="shared" si="294"/>
        <v>0.43000397843220711</v>
      </c>
      <c r="U246" s="181">
        <f t="shared" si="294"/>
        <v>0.85922611958898443</v>
      </c>
      <c r="V246" s="181">
        <f t="shared" si="294"/>
        <v>0.91246673469643702</v>
      </c>
      <c r="W246" s="184">
        <f t="shared" si="294"/>
        <v>10.560957577505057</v>
      </c>
      <c r="X246" s="187">
        <f t="shared" si="294"/>
        <v>1.5122269155825288</v>
      </c>
      <c r="Y246" s="181">
        <f t="shared" si="294"/>
        <v>1.4749175964008783</v>
      </c>
      <c r="Z246" s="181">
        <f t="shared" si="294"/>
        <v>2.7892144187851291</v>
      </c>
      <c r="AA246" s="181">
        <f t="shared" si="294"/>
        <v>2.6930746036447295</v>
      </c>
      <c r="AB246" s="184">
        <f t="shared" si="294"/>
        <v>31.169844949591774</v>
      </c>
      <c r="AC246" s="187">
        <f t="shared" si="294"/>
        <v>0.81129575884838756</v>
      </c>
      <c r="AD246" s="181">
        <f t="shared" si="294"/>
        <v>0.79100500407357677</v>
      </c>
      <c r="AE246" s="181">
        <f t="shared" si="294"/>
        <v>1.4791952845251246</v>
      </c>
      <c r="AF246" s="181">
        <f t="shared" si="294"/>
        <v>1.4500076487859199</v>
      </c>
      <c r="AG246" s="184">
        <f t="shared" si="294"/>
        <v>16.782495935022226</v>
      </c>
      <c r="AH246" s="191"/>
      <c r="AI246" s="3"/>
      <c r="AJ246" s="3"/>
      <c r="AK246" s="3"/>
      <c r="AL246" s="3"/>
      <c r="AM246" s="3"/>
      <c r="AN246" s="3"/>
      <c r="AO246" s="3"/>
    </row>
    <row r="247" spans="1:41" s="30" customFormat="1" outlineLevel="1" x14ac:dyDescent="0.25">
      <c r="A247" s="380"/>
      <c r="B247" s="177" t="s">
        <v>21</v>
      </c>
      <c r="C247" s="185">
        <v>4</v>
      </c>
      <c r="D247" s="186">
        <v>4</v>
      </c>
      <c r="E247" s="18">
        <v>4</v>
      </c>
      <c r="F247" s="18">
        <v>4</v>
      </c>
      <c r="G247" s="18">
        <v>4</v>
      </c>
      <c r="H247" s="203">
        <f t="shared" ref="H247:AG247" si="295">COUNT(H241:H244)</f>
        <v>4</v>
      </c>
      <c r="I247" s="193">
        <f t="shared" si="295"/>
        <v>4</v>
      </c>
      <c r="J247" s="211">
        <f t="shared" si="295"/>
        <v>4</v>
      </c>
      <c r="K247" s="203">
        <f t="shared" si="295"/>
        <v>4</v>
      </c>
      <c r="L247" s="193">
        <f t="shared" si="295"/>
        <v>4</v>
      </c>
      <c r="M247" s="193">
        <f t="shared" si="295"/>
        <v>4</v>
      </c>
      <c r="N247" s="211">
        <f t="shared" si="295"/>
        <v>4</v>
      </c>
      <c r="O247" s="203">
        <f t="shared" si="295"/>
        <v>4</v>
      </c>
      <c r="P247" s="193">
        <f t="shared" si="295"/>
        <v>4</v>
      </c>
      <c r="Q247" s="193">
        <f t="shared" si="295"/>
        <v>4</v>
      </c>
      <c r="R247" s="211">
        <f t="shared" si="295"/>
        <v>4</v>
      </c>
      <c r="S247" s="203">
        <f t="shared" si="295"/>
        <v>4</v>
      </c>
      <c r="T247" s="193">
        <f t="shared" si="295"/>
        <v>4</v>
      </c>
      <c r="U247" s="193">
        <f t="shared" si="295"/>
        <v>4</v>
      </c>
      <c r="V247" s="193">
        <f t="shared" si="295"/>
        <v>4</v>
      </c>
      <c r="W247" s="208">
        <f t="shared" si="295"/>
        <v>4</v>
      </c>
      <c r="X247" s="203">
        <f t="shared" si="295"/>
        <v>4</v>
      </c>
      <c r="Y247" s="193">
        <f t="shared" si="295"/>
        <v>4</v>
      </c>
      <c r="Z247" s="193">
        <f t="shared" si="295"/>
        <v>4</v>
      </c>
      <c r="AA247" s="193">
        <f t="shared" si="295"/>
        <v>4</v>
      </c>
      <c r="AB247" s="208">
        <f t="shared" si="295"/>
        <v>4</v>
      </c>
      <c r="AC247" s="203">
        <f t="shared" si="295"/>
        <v>4</v>
      </c>
      <c r="AD247" s="193">
        <f t="shared" si="295"/>
        <v>4</v>
      </c>
      <c r="AE247" s="193">
        <f t="shared" si="295"/>
        <v>4</v>
      </c>
      <c r="AF247" s="193">
        <f t="shared" si="295"/>
        <v>4</v>
      </c>
      <c r="AG247" s="208">
        <f t="shared" si="295"/>
        <v>4</v>
      </c>
      <c r="AH247" s="191"/>
      <c r="AI247" s="3"/>
      <c r="AJ247" s="3"/>
      <c r="AK247" s="3"/>
      <c r="AL247" s="3"/>
      <c r="AM247" s="3"/>
      <c r="AN247" s="3"/>
      <c r="AO247" s="3"/>
    </row>
    <row r="248" spans="1:41" s="30" customFormat="1" outlineLevel="1" x14ac:dyDescent="0.25">
      <c r="A248" s="3"/>
      <c r="B248" s="177"/>
      <c r="C248" s="168"/>
      <c r="D248" s="169"/>
      <c r="E248" s="170"/>
      <c r="F248" s="171"/>
      <c r="G248" s="172"/>
      <c r="H248" s="176"/>
      <c r="I248" s="175"/>
      <c r="J248" s="173"/>
      <c r="K248" s="176"/>
      <c r="L248" s="175"/>
      <c r="M248" s="175"/>
      <c r="N248" s="188"/>
      <c r="O248" s="174"/>
      <c r="P248" s="171"/>
      <c r="Q248" s="171"/>
      <c r="R248" s="222"/>
      <c r="S248" s="174"/>
      <c r="T248" s="171"/>
      <c r="U248" s="171"/>
      <c r="V248" s="171"/>
      <c r="W248" s="216"/>
      <c r="X248" s="174"/>
      <c r="Y248" s="175"/>
      <c r="Z248" s="171"/>
      <c r="AA248" s="171"/>
      <c r="AB248" s="216"/>
      <c r="AC248" s="174"/>
      <c r="AD248" s="175"/>
      <c r="AE248" s="171"/>
      <c r="AF248" s="217"/>
      <c r="AG248" s="216"/>
      <c r="AH248" s="191"/>
      <c r="AI248" s="3"/>
      <c r="AJ248" s="3"/>
      <c r="AK248" s="3"/>
      <c r="AL248" s="3"/>
      <c r="AM248" s="3"/>
      <c r="AN248" s="3"/>
      <c r="AO248" s="3"/>
    </row>
    <row r="249" spans="1:41" s="30" customFormat="1" hidden="1" outlineLevel="2" x14ac:dyDescent="0.2">
      <c r="A249" s="3">
        <v>1</v>
      </c>
      <c r="B249" s="377" t="s">
        <v>24</v>
      </c>
      <c r="C249" s="168">
        <v>317.51009576980164</v>
      </c>
      <c r="D249" s="169">
        <v>1091666.6666666667</v>
      </c>
      <c r="E249" s="170">
        <v>2</v>
      </c>
      <c r="F249" s="171">
        <v>1.6533848121179666</v>
      </c>
      <c r="G249" s="172">
        <v>1.5599394015674426</v>
      </c>
      <c r="H249" s="176">
        <v>7.1501919999999997</v>
      </c>
      <c r="I249" s="175">
        <f>H249*F249</f>
        <v>11.822018856527388</v>
      </c>
      <c r="J249" s="173">
        <f>(I249/D249)*1000000</f>
        <v>10.829330250254095</v>
      </c>
      <c r="K249" s="176">
        <v>5.92863E-2</v>
      </c>
      <c r="L249" s="175">
        <f>K249*(G249/F249)</f>
        <v>5.5935578133609547E-2</v>
      </c>
      <c r="M249" s="175">
        <f>K249*G249</f>
        <v>9.2483035343147876E-2</v>
      </c>
      <c r="N249" s="173">
        <f>(M249/D249)*1000000</f>
        <v>8.4717284283799585E-2</v>
      </c>
      <c r="O249" s="174">
        <f>H249-L249</f>
        <v>7.0942564218663904</v>
      </c>
      <c r="P249" s="171">
        <f>I249-M249</f>
        <v>11.729535821184239</v>
      </c>
      <c r="Q249" s="171">
        <f>J249-N249</f>
        <v>10.744612965970296</v>
      </c>
      <c r="R249" s="223">
        <f>Q249/(48*3600)*1000000</f>
        <v>62.179473182698473</v>
      </c>
      <c r="S249" s="174">
        <v>3.7426620000000002</v>
      </c>
      <c r="T249" s="171">
        <f>S249*(G249/F249)</f>
        <v>3.531135569746997</v>
      </c>
      <c r="U249" s="171">
        <f>S249*G249</f>
        <v>5.8383259205492077</v>
      </c>
      <c r="V249" s="171">
        <f>(U249/D249)*1000000</f>
        <v>5.3480848127168317</v>
      </c>
      <c r="W249" s="224">
        <f>V249/(48*3600)*1000000</f>
        <v>30.949564888407593</v>
      </c>
      <c r="X249" s="174">
        <v>7.2946840000000002</v>
      </c>
      <c r="Y249" s="175">
        <f>X249*(G249/F249)</f>
        <v>6.8824056627246337</v>
      </c>
      <c r="Z249" s="171">
        <f>X249*G249</f>
        <v>11.379264993583599</v>
      </c>
      <c r="AA249" s="171">
        <f>(Z249/D249)*1000000</f>
        <v>10.423754192595663</v>
      </c>
      <c r="AB249" s="224">
        <f>AA249/(48*3600)*1000000</f>
        <v>60.322651577521192</v>
      </c>
      <c r="AC249" s="174">
        <v>1.941149</v>
      </c>
      <c r="AD249" s="175">
        <f>AC249*(G249/F249)</f>
        <v>1.8314398361590796</v>
      </c>
      <c r="AE249" s="171">
        <f>AC249*G249</f>
        <v>3.0280748094132397</v>
      </c>
      <c r="AF249" s="171">
        <f>(AE249/D249)*1000000</f>
        <v>2.7738089857220514</v>
      </c>
      <c r="AG249" s="224">
        <f>AF249/(48*3600)*1000000</f>
        <v>16.052135334039647</v>
      </c>
      <c r="AH249" s="3"/>
      <c r="AI249" s="3"/>
      <c r="AJ249" s="3"/>
      <c r="AK249" s="3"/>
      <c r="AL249" s="3"/>
      <c r="AM249" s="3"/>
      <c r="AN249" s="3"/>
      <c r="AO249" s="3"/>
    </row>
    <row r="250" spans="1:41" s="30" customFormat="1" hidden="1" outlineLevel="2" x14ac:dyDescent="0.2">
      <c r="A250" s="3">
        <v>3</v>
      </c>
      <c r="B250" s="378"/>
      <c r="C250" s="168">
        <v>202.70704938322913</v>
      </c>
      <c r="D250" s="169">
        <v>1088333.3333333333</v>
      </c>
      <c r="E250" s="170">
        <v>2</v>
      </c>
      <c r="F250" s="171">
        <v>1.7793871612545857</v>
      </c>
      <c r="G250" s="172">
        <v>1.6859417507040617</v>
      </c>
      <c r="H250" s="176">
        <v>6.5752980000000001</v>
      </c>
      <c r="I250" s="175">
        <f>H250*F250</f>
        <v>11.700000842622956</v>
      </c>
      <c r="J250" s="173">
        <f t="shared" ref="J250:J252" si="296">(I250/D250)*1000000</f>
        <v>10.750383622624463</v>
      </c>
      <c r="K250" s="176">
        <v>6.1788889999999999E-2</v>
      </c>
      <c r="L250" s="175">
        <f>K250*(G250/F250)</f>
        <v>5.8544015405400704E-2</v>
      </c>
      <c r="M250" s="175">
        <f>K250*G250</f>
        <v>0.10417246938066069</v>
      </c>
      <c r="N250" s="173">
        <f t="shared" ref="N250:N252" si="297">(M250/D250)*1000000</f>
        <v>9.5717429752521302E-2</v>
      </c>
      <c r="O250" s="174">
        <f t="shared" ref="O250:Q252" si="298">H250-L250</f>
        <v>6.5167539845945992</v>
      </c>
      <c r="P250" s="171">
        <f t="shared" si="298"/>
        <v>11.595828373242295</v>
      </c>
      <c r="Q250" s="171">
        <f t="shared" si="298"/>
        <v>10.654666192871941</v>
      </c>
      <c r="R250" s="223">
        <f t="shared" ref="R250:R252" si="299">Q250/(48*3600)*1000000</f>
        <v>61.658947875416324</v>
      </c>
      <c r="S250" s="176">
        <v>3.442402</v>
      </c>
      <c r="T250" s="171">
        <f>S250*(G250/F250)</f>
        <v>3.2616225298687547</v>
      </c>
      <c r="U250" s="171">
        <f>S250*G250</f>
        <v>5.8036892545071632</v>
      </c>
      <c r="V250" s="171">
        <f t="shared" ref="V250:V252" si="300">(U250/D250)*1000000</f>
        <v>5.3326394375257244</v>
      </c>
      <c r="W250" s="224">
        <f>V250/(48*3600)*1000000</f>
        <v>30.860181930125723</v>
      </c>
      <c r="X250" s="176">
        <v>3.41011</v>
      </c>
      <c r="Y250" s="175">
        <f>X250*(G250/F250)</f>
        <v>3.231026360468864</v>
      </c>
      <c r="Z250" s="171">
        <f>X250*G250</f>
        <v>5.7492468234934275</v>
      </c>
      <c r="AA250" s="171">
        <f t="shared" ref="AA250:AA252" si="301">(Z250/D250)*1000000</f>
        <v>5.2826157643124905</v>
      </c>
      <c r="AB250" s="224">
        <f t="shared" ref="AB250:AB252" si="302">AA250/(48*3600)*1000000</f>
        <v>30.570693080512097</v>
      </c>
      <c r="AC250" s="176">
        <v>2.0891679999999999</v>
      </c>
      <c r="AD250" s="175">
        <f>AC250*(G250/F250)</f>
        <v>1.9794542931014001</v>
      </c>
      <c r="AE250" s="171">
        <f>AC250*G250</f>
        <v>3.5222155554349031</v>
      </c>
      <c r="AF250" s="171">
        <f t="shared" ref="AF250:AF252" si="303">(AE250/D250)*1000000</f>
        <v>3.2363389483322238</v>
      </c>
      <c r="AG250" s="224">
        <f t="shared" ref="AG250:AG252" si="304">AF250/(48*3600)*1000000</f>
        <v>18.728813358404075</v>
      </c>
      <c r="AH250" s="3"/>
      <c r="AI250" s="3"/>
      <c r="AJ250" s="3"/>
      <c r="AK250" s="3"/>
      <c r="AL250" s="3"/>
      <c r="AM250" s="3"/>
      <c r="AN250" s="3"/>
      <c r="AO250" s="3"/>
    </row>
    <row r="251" spans="1:41" s="30" customFormat="1" hidden="1" outlineLevel="2" x14ac:dyDescent="0.2">
      <c r="A251" s="3">
        <v>4</v>
      </c>
      <c r="B251" s="378"/>
      <c r="C251" s="168">
        <v>363.50510440024192</v>
      </c>
      <c r="D251" s="169">
        <v>658333</v>
      </c>
      <c r="E251" s="170">
        <v>2</v>
      </c>
      <c r="F251" s="171">
        <v>1.7606925941048754</v>
      </c>
      <c r="G251" s="172">
        <v>1.6672471835543514</v>
      </c>
      <c r="H251" s="176">
        <v>6.8244259999999999</v>
      </c>
      <c r="I251" s="175">
        <f>H251*F251</f>
        <v>12.015716317216759</v>
      </c>
      <c r="J251" s="173">
        <f t="shared" si="296"/>
        <v>18.251730229559751</v>
      </c>
      <c r="K251" s="176">
        <v>0.16191079999999999</v>
      </c>
      <c r="L251" s="175">
        <f>K251*(G251/F251)</f>
        <v>0.15331769224841335</v>
      </c>
      <c r="M251" s="175">
        <f>K251*G251</f>
        <v>0.26994532528703186</v>
      </c>
      <c r="N251" s="173">
        <f t="shared" si="297"/>
        <v>0.41004373969865077</v>
      </c>
      <c r="O251" s="174">
        <f t="shared" si="298"/>
        <v>6.6711083077515863</v>
      </c>
      <c r="P251" s="171">
        <f t="shared" si="298"/>
        <v>11.745770991929728</v>
      </c>
      <c r="Q251" s="171">
        <f t="shared" si="298"/>
        <v>17.8416864898611</v>
      </c>
      <c r="R251" s="223">
        <f t="shared" si="299"/>
        <v>103.25050052002952</v>
      </c>
      <c r="S251" s="176">
        <v>5.2045220000000008</v>
      </c>
      <c r="T251" s="171">
        <f>S251*(G251/F251)</f>
        <v>4.9283018939817289</v>
      </c>
      <c r="U251" s="171">
        <f>S251*G251</f>
        <v>8.6772246462466622</v>
      </c>
      <c r="V251" s="171">
        <f t="shared" si="300"/>
        <v>13.18060107308408</v>
      </c>
      <c r="W251" s="224">
        <f t="shared" ref="W251:W252" si="305">V251/(48*3600)*1000000</f>
        <v>76.276626580347695</v>
      </c>
      <c r="X251" s="176">
        <v>3.1074299999999999</v>
      </c>
      <c r="Y251" s="175">
        <f>X251*(G251/F251)</f>
        <v>2.9425090631600059</v>
      </c>
      <c r="Z251" s="171">
        <f>X251*G251</f>
        <v>5.1808539155922979</v>
      </c>
      <c r="AA251" s="171">
        <f t="shared" si="301"/>
        <v>7.8696555019910868</v>
      </c>
      <c r="AB251" s="224">
        <f t="shared" si="302"/>
        <v>45.541987858744712</v>
      </c>
      <c r="AC251" s="176">
        <v>2.125149</v>
      </c>
      <c r="AD251" s="175">
        <f>AC251*(G251/F251)</f>
        <v>2.0123607589118415</v>
      </c>
      <c r="AE251" s="171">
        <f>AC251*G251</f>
        <v>3.5431486848833464</v>
      </c>
      <c r="AF251" s="171">
        <f t="shared" si="303"/>
        <v>5.3820007274181103</v>
      </c>
      <c r="AG251" s="224">
        <f t="shared" si="304"/>
        <v>31.145837542928877</v>
      </c>
      <c r="AH251" s="3"/>
      <c r="AI251" s="3"/>
      <c r="AJ251" s="3"/>
      <c r="AK251" s="3"/>
      <c r="AL251" s="3"/>
      <c r="AM251" s="3"/>
      <c r="AN251" s="3"/>
      <c r="AO251" s="3"/>
    </row>
    <row r="252" spans="1:41" s="30" customFormat="1" hidden="1" outlineLevel="2" x14ac:dyDescent="0.2">
      <c r="A252" s="3">
        <v>7</v>
      </c>
      <c r="B252" s="379"/>
      <c r="C252" s="168">
        <v>130.79407820106502</v>
      </c>
      <c r="D252" s="169">
        <v>1020000</v>
      </c>
      <c r="E252" s="170">
        <v>2</v>
      </c>
      <c r="F252" s="171">
        <v>1.8665900402349136</v>
      </c>
      <c r="G252" s="172">
        <v>1.7731446296843896</v>
      </c>
      <c r="H252" s="176">
        <v>6.94733</v>
      </c>
      <c r="I252" s="175">
        <f>H252*F252</f>
        <v>12.967816984225223</v>
      </c>
      <c r="J252" s="173">
        <f t="shared" si="296"/>
        <v>12.713546062965905</v>
      </c>
      <c r="K252" s="176">
        <v>2.8576440000000001</v>
      </c>
      <c r="L252" s="175">
        <f>K252*(G252/F252)</f>
        <v>2.7145843505690865</v>
      </c>
      <c r="M252" s="175">
        <f>K252*G252</f>
        <v>5.0670161121498181</v>
      </c>
      <c r="N252" s="173">
        <f t="shared" si="297"/>
        <v>4.9676628550488413</v>
      </c>
      <c r="O252" s="174">
        <f>H252-L252</f>
        <v>4.2327456494309139</v>
      </c>
      <c r="P252" s="171">
        <f t="shared" si="298"/>
        <v>7.900800872075405</v>
      </c>
      <c r="Q252" s="171">
        <f t="shared" si="298"/>
        <v>7.7458832079170641</v>
      </c>
      <c r="R252" s="223">
        <f t="shared" si="299"/>
        <v>44.82571300877931</v>
      </c>
      <c r="S252" s="174">
        <v>4.8704619999999998</v>
      </c>
      <c r="T252" s="171">
        <f>S252*(G252/F252)</f>
        <v>4.6266364617990945</v>
      </c>
      <c r="U252" s="171">
        <f>S252*G252</f>
        <v>8.6360335393818914</v>
      </c>
      <c r="V252" s="171">
        <f t="shared" si="300"/>
        <v>8.4666995484136187</v>
      </c>
      <c r="W252" s="224">
        <f t="shared" si="305"/>
        <v>48.997103868134367</v>
      </c>
      <c r="X252" s="174">
        <v>10.00062</v>
      </c>
      <c r="Y252" s="175">
        <f>X252*(G252/F252)</f>
        <v>9.4999679974091293</v>
      </c>
      <c r="Z252" s="171">
        <f>X252*G252</f>
        <v>17.7325456465143</v>
      </c>
      <c r="AA252" s="171">
        <f t="shared" si="301"/>
        <v>17.384848673053234</v>
      </c>
      <c r="AB252" s="224">
        <f t="shared" si="302"/>
        <v>100.60676315424325</v>
      </c>
      <c r="AC252" s="174">
        <v>6.5869419999999996</v>
      </c>
      <c r="AD252" s="175">
        <f>AC252*(G252/F252)</f>
        <v>6.2571858745547866</v>
      </c>
      <c r="AE252" s="171">
        <f>AC252*G252</f>
        <v>11.679600833342551</v>
      </c>
      <c r="AF252" s="171">
        <f t="shared" si="303"/>
        <v>11.450589052296619</v>
      </c>
      <c r="AG252" s="224">
        <f t="shared" si="304"/>
        <v>66.264982941531372</v>
      </c>
      <c r="AH252" s="3"/>
      <c r="AI252" s="3"/>
      <c r="AJ252" s="3"/>
      <c r="AK252" s="3"/>
      <c r="AL252" s="3"/>
      <c r="AM252" s="3"/>
      <c r="AN252" s="3"/>
      <c r="AO252" s="3"/>
    </row>
    <row r="253" spans="1:41" s="30" customFormat="1" outlineLevel="1" collapsed="1" x14ac:dyDescent="0.25">
      <c r="A253" s="380" t="s">
        <v>24</v>
      </c>
      <c r="B253" s="177" t="s">
        <v>19</v>
      </c>
      <c r="C253" s="178">
        <v>253.62908193858442</v>
      </c>
      <c r="D253" s="179">
        <v>964583.25</v>
      </c>
      <c r="E253" s="180">
        <v>2</v>
      </c>
      <c r="F253" s="181">
        <v>1.7650136519280852</v>
      </c>
      <c r="G253" s="182">
        <v>1.6715682413775614</v>
      </c>
      <c r="H253" s="187">
        <f t="shared" ref="H253:AG253" si="306">AVERAGE(H249:H252)</f>
        <v>6.8743115000000001</v>
      </c>
      <c r="I253" s="181">
        <f t="shared" si="306"/>
        <v>12.12638825014808</v>
      </c>
      <c r="J253" s="183">
        <f t="shared" si="306"/>
        <v>13.136247541351054</v>
      </c>
      <c r="K253" s="187">
        <f t="shared" si="306"/>
        <v>0.78515749749999997</v>
      </c>
      <c r="L253" s="181">
        <f t="shared" si="306"/>
        <v>0.74559540908912747</v>
      </c>
      <c r="M253" s="181">
        <f t="shared" si="306"/>
        <v>1.3834042355401646</v>
      </c>
      <c r="N253" s="183">
        <f t="shared" si="306"/>
        <v>1.3895353271959532</v>
      </c>
      <c r="O253" s="187">
        <f t="shared" si="306"/>
        <v>6.1287160909108724</v>
      </c>
      <c r="P253" s="181">
        <f t="shared" si="306"/>
        <v>10.742984014607917</v>
      </c>
      <c r="Q253" s="181">
        <f t="shared" si="306"/>
        <v>11.746712214155099</v>
      </c>
      <c r="R253" s="183">
        <f t="shared" si="306"/>
        <v>67.978658646730906</v>
      </c>
      <c r="S253" s="187">
        <f t="shared" si="306"/>
        <v>4.3150120000000003</v>
      </c>
      <c r="T253" s="181">
        <f t="shared" si="306"/>
        <v>4.0869241138491432</v>
      </c>
      <c r="U253" s="181">
        <f t="shared" si="306"/>
        <v>7.2388183401712318</v>
      </c>
      <c r="V253" s="181">
        <f t="shared" si="306"/>
        <v>8.0820062179350636</v>
      </c>
      <c r="W253" s="184">
        <f t="shared" si="306"/>
        <v>46.770869316753839</v>
      </c>
      <c r="X253" s="187">
        <f t="shared" si="306"/>
        <v>5.9532109999999996</v>
      </c>
      <c r="Y253" s="181">
        <f t="shared" si="306"/>
        <v>5.6389772709406589</v>
      </c>
      <c r="Z253" s="181">
        <f t="shared" si="306"/>
        <v>10.010477844795906</v>
      </c>
      <c r="AA253" s="181">
        <f t="shared" si="306"/>
        <v>10.240218532988118</v>
      </c>
      <c r="AB253" s="184">
        <f t="shared" si="306"/>
        <v>59.260523917755314</v>
      </c>
      <c r="AC253" s="187">
        <f t="shared" si="306"/>
        <v>3.1856020000000003</v>
      </c>
      <c r="AD253" s="181">
        <f t="shared" si="306"/>
        <v>3.0201101906817769</v>
      </c>
      <c r="AE253" s="181">
        <f t="shared" si="306"/>
        <v>5.4432599707685103</v>
      </c>
      <c r="AF253" s="181">
        <f t="shared" si="306"/>
        <v>5.7106844284422511</v>
      </c>
      <c r="AG253" s="184">
        <f t="shared" si="306"/>
        <v>33.04794229422599</v>
      </c>
      <c r="AH253" s="3"/>
      <c r="AI253" s="3"/>
      <c r="AJ253" s="3"/>
      <c r="AK253" s="3"/>
      <c r="AL253" s="3"/>
      <c r="AM253" s="3"/>
      <c r="AN253" s="3"/>
      <c r="AO253" s="3"/>
    </row>
    <row r="254" spans="1:41" s="30" customFormat="1" outlineLevel="1" x14ac:dyDescent="0.25">
      <c r="A254" s="380"/>
      <c r="B254" s="177" t="s">
        <v>20</v>
      </c>
      <c r="C254" s="178">
        <v>53.099761285452033</v>
      </c>
      <c r="D254" s="179">
        <v>103410.39185461716</v>
      </c>
      <c r="E254" s="180">
        <v>0</v>
      </c>
      <c r="F254" s="181">
        <v>4.3783586964642157E-2</v>
      </c>
      <c r="G254" s="182">
        <v>4.3783586964638771E-2</v>
      </c>
      <c r="H254" s="187">
        <f t="shared" ref="H254:AG254" si="307">STDEV(H249:H252)/SQRT(H255)</f>
        <v>0.12018714154566056</v>
      </c>
      <c r="I254" s="181">
        <f t="shared" si="307"/>
        <v>0.28790877321622249</v>
      </c>
      <c r="J254" s="183">
        <f t="shared" si="307"/>
        <v>1.7644889179739709</v>
      </c>
      <c r="K254" s="187">
        <f t="shared" si="307"/>
        <v>0.69124211186975537</v>
      </c>
      <c r="L254" s="181">
        <f t="shared" si="307"/>
        <v>0.65672042793038166</v>
      </c>
      <c r="M254" s="181">
        <f t="shared" si="307"/>
        <v>1.2285390598522381</v>
      </c>
      <c r="N254" s="183">
        <f t="shared" si="307"/>
        <v>1.1950911838436795</v>
      </c>
      <c r="O254" s="187">
        <f t="shared" si="307"/>
        <v>0.64367012575615234</v>
      </c>
      <c r="P254" s="181">
        <f t="shared" si="307"/>
        <v>0.94798974610732967</v>
      </c>
      <c r="Q254" s="181">
        <f t="shared" si="307"/>
        <v>2.1477141254227803</v>
      </c>
      <c r="R254" s="183">
        <f t="shared" si="307"/>
        <v>12.428901188789233</v>
      </c>
      <c r="S254" s="187">
        <f t="shared" si="307"/>
        <v>0.42708171321969129</v>
      </c>
      <c r="T254" s="181">
        <f t="shared" si="307"/>
        <v>0.40714755696453053</v>
      </c>
      <c r="U254" s="181">
        <f t="shared" si="307"/>
        <v>0.8186471321739992</v>
      </c>
      <c r="V254" s="181">
        <f t="shared" si="307"/>
        <v>1.8524083962640718</v>
      </c>
      <c r="W254" s="184">
        <f t="shared" si="307"/>
        <v>10.719955996898566</v>
      </c>
      <c r="X254" s="187">
        <f t="shared" si="307"/>
        <v>1.6519408186325362</v>
      </c>
      <c r="Y254" s="181">
        <f t="shared" si="307"/>
        <v>1.5685059753946251</v>
      </c>
      <c r="Z254" s="181">
        <f t="shared" si="307"/>
        <v>2.9295515371735217</v>
      </c>
      <c r="AA254" s="181">
        <f t="shared" si="307"/>
        <v>2.6025119191623394</v>
      </c>
      <c r="AB254" s="184">
        <f t="shared" si="307"/>
        <v>15.060832865522801</v>
      </c>
      <c r="AC254" s="187">
        <f t="shared" si="307"/>
        <v>1.1344787770298597</v>
      </c>
      <c r="AD254" s="181">
        <f t="shared" si="307"/>
        <v>1.0797422458332542</v>
      </c>
      <c r="AE254" s="181">
        <f t="shared" si="307"/>
        <v>2.0821843750869351</v>
      </c>
      <c r="AF254" s="181">
        <f t="shared" si="307"/>
        <v>1.9958740981346492</v>
      </c>
      <c r="AG254" s="184">
        <f t="shared" si="307"/>
        <v>11.55019732716811</v>
      </c>
      <c r="AH254" s="3"/>
      <c r="AI254" s="3"/>
      <c r="AJ254" s="3"/>
      <c r="AK254" s="3"/>
      <c r="AL254" s="3"/>
      <c r="AM254" s="3"/>
      <c r="AN254" s="3"/>
      <c r="AO254" s="3"/>
    </row>
    <row r="255" spans="1:41" s="30" customFormat="1" outlineLevel="1" x14ac:dyDescent="0.25">
      <c r="A255" s="380"/>
      <c r="B255" s="177" t="s">
        <v>21</v>
      </c>
      <c r="C255" s="185">
        <v>4</v>
      </c>
      <c r="D255" s="186">
        <v>4</v>
      </c>
      <c r="E255" s="18">
        <v>4</v>
      </c>
      <c r="F255" s="18">
        <v>4</v>
      </c>
      <c r="G255" s="18">
        <v>4</v>
      </c>
      <c r="H255" s="203">
        <f t="shared" ref="H255:AG255" si="308">COUNT(H249:H252)</f>
        <v>4</v>
      </c>
      <c r="I255" s="193">
        <f t="shared" si="308"/>
        <v>4</v>
      </c>
      <c r="J255" s="211">
        <f t="shared" si="308"/>
        <v>4</v>
      </c>
      <c r="K255" s="203">
        <f t="shared" si="308"/>
        <v>4</v>
      </c>
      <c r="L255" s="193">
        <f t="shared" si="308"/>
        <v>4</v>
      </c>
      <c r="M255" s="193">
        <f t="shared" si="308"/>
        <v>4</v>
      </c>
      <c r="N255" s="211">
        <f t="shared" si="308"/>
        <v>4</v>
      </c>
      <c r="O255" s="203">
        <f t="shared" si="308"/>
        <v>4</v>
      </c>
      <c r="P255" s="193">
        <f t="shared" si="308"/>
        <v>4</v>
      </c>
      <c r="Q255" s="193">
        <f t="shared" si="308"/>
        <v>4</v>
      </c>
      <c r="R255" s="211">
        <f t="shared" si="308"/>
        <v>4</v>
      </c>
      <c r="S255" s="203">
        <f t="shared" si="308"/>
        <v>4</v>
      </c>
      <c r="T255" s="193">
        <f t="shared" si="308"/>
        <v>4</v>
      </c>
      <c r="U255" s="193">
        <f t="shared" si="308"/>
        <v>4</v>
      </c>
      <c r="V255" s="193">
        <f t="shared" si="308"/>
        <v>4</v>
      </c>
      <c r="W255" s="208">
        <f t="shared" si="308"/>
        <v>4</v>
      </c>
      <c r="X255" s="203">
        <f t="shared" si="308"/>
        <v>4</v>
      </c>
      <c r="Y255" s="193">
        <f t="shared" si="308"/>
        <v>4</v>
      </c>
      <c r="Z255" s="193">
        <f t="shared" si="308"/>
        <v>4</v>
      </c>
      <c r="AA255" s="193">
        <f t="shared" si="308"/>
        <v>4</v>
      </c>
      <c r="AB255" s="208">
        <f t="shared" si="308"/>
        <v>4</v>
      </c>
      <c r="AC255" s="203">
        <f t="shared" si="308"/>
        <v>4</v>
      </c>
      <c r="AD255" s="193">
        <f t="shared" si="308"/>
        <v>4</v>
      </c>
      <c r="AE255" s="193">
        <f t="shared" si="308"/>
        <v>4</v>
      </c>
      <c r="AF255" s="193">
        <f t="shared" si="308"/>
        <v>4</v>
      </c>
      <c r="AG255" s="208">
        <f t="shared" si="308"/>
        <v>4</v>
      </c>
      <c r="AH255" s="3"/>
      <c r="AI255" s="3"/>
      <c r="AJ255" s="3"/>
      <c r="AK255" s="3"/>
      <c r="AL255" s="3"/>
      <c r="AM255" s="3"/>
      <c r="AN255" s="3"/>
      <c r="AO255" s="3"/>
    </row>
    <row r="256" spans="1:41" s="30" customFormat="1" ht="14.25" outlineLevel="1" x14ac:dyDescent="0.2">
      <c r="A256" s="3"/>
      <c r="B256" s="177"/>
      <c r="C256" s="168"/>
      <c r="D256" s="169"/>
      <c r="E256" s="170"/>
      <c r="F256" s="171"/>
      <c r="G256" s="172"/>
      <c r="H256" s="176"/>
      <c r="I256" s="175"/>
      <c r="J256" s="173"/>
      <c r="K256" s="176"/>
      <c r="L256" s="175"/>
      <c r="M256" s="175"/>
      <c r="N256" s="188"/>
      <c r="O256" s="174"/>
      <c r="P256" s="171"/>
      <c r="Q256" s="171"/>
      <c r="R256" s="222"/>
      <c r="S256" s="174"/>
      <c r="T256" s="171"/>
      <c r="U256" s="171"/>
      <c r="V256" s="171"/>
      <c r="W256" s="216"/>
      <c r="X256" s="174"/>
      <c r="Y256" s="175"/>
      <c r="Z256" s="171"/>
      <c r="AA256" s="171"/>
      <c r="AB256" s="216"/>
      <c r="AC256" s="174"/>
      <c r="AD256" s="175"/>
      <c r="AE256" s="171"/>
      <c r="AF256" s="217"/>
      <c r="AG256" s="216"/>
      <c r="AH256" s="3"/>
      <c r="AI256" s="3"/>
      <c r="AJ256" s="3"/>
      <c r="AK256" s="3"/>
      <c r="AL256" s="3"/>
      <c r="AM256" s="3"/>
      <c r="AN256" s="3"/>
      <c r="AO256" s="3"/>
    </row>
    <row r="257" spans="1:41" s="30" customFormat="1" hidden="1" outlineLevel="2" x14ac:dyDescent="0.25">
      <c r="A257" s="3">
        <v>1</v>
      </c>
      <c r="B257" s="377" t="s">
        <v>25</v>
      </c>
      <c r="C257" s="168">
        <v>317.51009576980164</v>
      </c>
      <c r="D257" s="169">
        <v>1091666.6666666667</v>
      </c>
      <c r="E257" s="170">
        <v>2</v>
      </c>
      <c r="F257" s="171">
        <v>1.6533848121179666</v>
      </c>
      <c r="G257" s="172">
        <v>1.580121129302188</v>
      </c>
      <c r="H257" s="176">
        <v>15.91325</v>
      </c>
      <c r="I257" s="175">
        <f>H257*F257</f>
        <v>26.310725861436232</v>
      </c>
      <c r="J257" s="173">
        <f>(I257/D257)*1000000</f>
        <v>24.101428270017919</v>
      </c>
      <c r="K257" s="176">
        <v>11.4427</v>
      </c>
      <c r="L257" s="175">
        <f>K257*(G257/F257)</f>
        <v>10.935658724906748</v>
      </c>
      <c r="M257" s="175">
        <f>K257*G257</f>
        <v>18.080852046266145</v>
      </c>
      <c r="N257" s="173">
        <f>(M257/D257)*1000000</f>
        <v>16.562612561465169</v>
      </c>
      <c r="O257" s="174">
        <f>H257-L257</f>
        <v>4.9775912750932516</v>
      </c>
      <c r="P257" s="171">
        <f>I257-M257</f>
        <v>8.2298738151700874</v>
      </c>
      <c r="Q257" s="171">
        <f>J257-N257</f>
        <v>7.5388157085527503</v>
      </c>
      <c r="R257" s="223">
        <f>Q257/(24*3600)*1000000</f>
        <v>87.254811441582746</v>
      </c>
      <c r="S257" s="176">
        <v>0.87670799999999993</v>
      </c>
      <c r="T257" s="171">
        <f>S257*(G257/F257)</f>
        <v>0.83785990101947483</v>
      </c>
      <c r="U257" s="171">
        <f>S257*G257</f>
        <v>1.3853048350282624</v>
      </c>
      <c r="V257" s="171">
        <f>(U257/D257)*1000000</f>
        <v>1.268981528270164</v>
      </c>
      <c r="W257" s="224">
        <f>V257/(24*3600)*1000000</f>
        <v>14.687286206830601</v>
      </c>
      <c r="X257" s="176">
        <v>1.539355</v>
      </c>
      <c r="Y257" s="175">
        <f>X257*(G257/F257)</f>
        <v>1.4711441300111712</v>
      </c>
      <c r="Z257" s="171">
        <f>X257*G257</f>
        <v>2.4323673609969694</v>
      </c>
      <c r="AA257" s="171">
        <f>(Z257/D257)*1000000</f>
        <v>2.2281227734323381</v>
      </c>
      <c r="AB257" s="224">
        <f>AA257/(24*3600)*1000000</f>
        <v>25.788458025837247</v>
      </c>
      <c r="AC257" s="176">
        <v>0.5746791</v>
      </c>
      <c r="AD257" s="175">
        <f>AC257*(G257/F257)</f>
        <v>0.54921430378639291</v>
      </c>
      <c r="AE257" s="171">
        <f>AC257*G257</f>
        <v>0.90806258847836496</v>
      </c>
      <c r="AF257" s="171">
        <f>(AE257/D257)*1000000</f>
        <v>0.83181305814812045</v>
      </c>
      <c r="AG257" s="224">
        <f>AF257/(24*3600)*1000000</f>
        <v>9.6274659507884319</v>
      </c>
      <c r="AH257" s="191"/>
      <c r="AI257" s="3"/>
      <c r="AJ257" s="3"/>
      <c r="AK257" s="3"/>
      <c r="AL257" s="3"/>
      <c r="AM257" s="3"/>
      <c r="AN257" s="3"/>
      <c r="AO257" s="3"/>
    </row>
    <row r="258" spans="1:41" s="30" customFormat="1" hidden="1" outlineLevel="2" x14ac:dyDescent="0.25">
      <c r="A258" s="3">
        <v>3</v>
      </c>
      <c r="B258" s="378"/>
      <c r="C258" s="168">
        <v>202.70704938322913</v>
      </c>
      <c r="D258" s="169">
        <v>1088333.3333333333</v>
      </c>
      <c r="E258" s="170">
        <v>2</v>
      </c>
      <c r="F258" s="171">
        <v>1.7793871612545857</v>
      </c>
      <c r="G258" s="172">
        <v>1.7061234784388071</v>
      </c>
      <c r="H258" s="176">
        <v>15.126274</v>
      </c>
      <c r="I258" s="175">
        <f>H258*F258</f>
        <v>26.91549775321905</v>
      </c>
      <c r="J258" s="173">
        <f t="shared" ref="J258:J260" si="309">(I258/D258)*1000000</f>
        <v>24.730932085653034</v>
      </c>
      <c r="K258" s="176">
        <v>8.8297260000000009</v>
      </c>
      <c r="L258" s="175">
        <f>K258*(G258/F258)</f>
        <v>8.4661748521103366</v>
      </c>
      <c r="M258" s="175">
        <f>K258*G258</f>
        <v>15.064602836781576</v>
      </c>
      <c r="N258" s="173">
        <f t="shared" ref="N258:N260" si="310">(M258/D258)*1000000</f>
        <v>13.84190153456194</v>
      </c>
      <c r="O258" s="174">
        <f t="shared" ref="O258:Q260" si="311">H258-L258</f>
        <v>6.6600991478896638</v>
      </c>
      <c r="P258" s="171">
        <f t="shared" si="311"/>
        <v>11.850894916437474</v>
      </c>
      <c r="Q258" s="171">
        <f t="shared" si="311"/>
        <v>10.889030551091095</v>
      </c>
      <c r="R258" s="223">
        <f t="shared" ref="R258:R260" si="312">Q258/(24*3600)*1000000</f>
        <v>126.03044619318398</v>
      </c>
      <c r="S258" s="174">
        <v>1.989055</v>
      </c>
      <c r="T258" s="171">
        <f>S258*(G258/F258)</f>
        <v>1.9071585483472902</v>
      </c>
      <c r="U258" s="171">
        <f>S258*G258</f>
        <v>3.3935734354061013</v>
      </c>
      <c r="V258" s="171">
        <f t="shared" ref="V258:V260" si="313">(U258/D258)*1000000</f>
        <v>3.118137919209282</v>
      </c>
      <c r="W258" s="224">
        <f>V258/(24*3600)*1000000</f>
        <v>36.089559250107435</v>
      </c>
      <c r="X258" s="174">
        <v>2.1017890000000001</v>
      </c>
      <c r="Y258" s="175">
        <f>X258*(G258/F258)</f>
        <v>2.0152508895793746</v>
      </c>
      <c r="Z258" s="171">
        <f>X258*G258</f>
        <v>3.5859115596244222</v>
      </c>
      <c r="AA258" s="171">
        <f t="shared" ref="AA258:AA260" si="314">(Z258/D258)*1000000</f>
        <v>3.2948651390117205</v>
      </c>
      <c r="AB258" s="224">
        <f t="shared" ref="AB258:AB260" si="315">AA258/(24*3600)*1000000</f>
        <v>38.135013183006023</v>
      </c>
      <c r="AC258" s="174">
        <v>9.9946149999999997E-2</v>
      </c>
      <c r="AD258" s="175">
        <f>AC258*(G258/F258)</f>
        <v>9.583101238874768E-2</v>
      </c>
      <c r="AE258" s="171">
        <f>AC258*G258</f>
        <v>0.17052047309456678</v>
      </c>
      <c r="AF258" s="171">
        <f t="shared" ref="AF258:AF260" si="316">(AE258/D258)*1000000</f>
        <v>0.15668037344064328</v>
      </c>
      <c r="AG258" s="224">
        <f t="shared" ref="AG258:AG260" si="317">AF258/(24*3600)*1000000</f>
        <v>1.8134302481555935</v>
      </c>
      <c r="AH258" s="191"/>
      <c r="AI258" s="3"/>
      <c r="AJ258" s="3"/>
      <c r="AK258" s="3"/>
      <c r="AL258" s="3"/>
      <c r="AM258" s="3"/>
      <c r="AN258" s="3"/>
      <c r="AO258" s="3"/>
    </row>
    <row r="259" spans="1:41" s="30" customFormat="1" hidden="1" outlineLevel="2" x14ac:dyDescent="0.25">
      <c r="A259" s="3">
        <v>4</v>
      </c>
      <c r="B259" s="378"/>
      <c r="C259" s="168">
        <v>363.50510440024192</v>
      </c>
      <c r="D259" s="169">
        <v>658333</v>
      </c>
      <c r="E259" s="170">
        <v>2</v>
      </c>
      <c r="F259" s="171">
        <v>1.7606925941048754</v>
      </c>
      <c r="G259" s="172">
        <v>1.6874289112890968</v>
      </c>
      <c r="H259" s="176">
        <v>14.485863999999999</v>
      </c>
      <c r="I259" s="175">
        <f>H259*F259</f>
        <v>25.505153464010426</v>
      </c>
      <c r="J259" s="173">
        <f t="shared" si="309"/>
        <v>38.742024878003114</v>
      </c>
      <c r="K259" s="176">
        <v>12.527552</v>
      </c>
      <c r="L259" s="175">
        <f>K259*(G259/F259)</f>
        <v>12.006271567936396</v>
      </c>
      <c r="M259" s="175">
        <f>K259*G259</f>
        <v>21.139353432477549</v>
      </c>
      <c r="N259" s="173">
        <f t="shared" si="310"/>
        <v>32.110426535624903</v>
      </c>
      <c r="O259" s="174">
        <f t="shared" si="311"/>
        <v>2.4795924320636029</v>
      </c>
      <c r="P259" s="171">
        <f t="shared" si="311"/>
        <v>4.3658000315328778</v>
      </c>
      <c r="Q259" s="171">
        <f t="shared" si="311"/>
        <v>6.6315983423782114</v>
      </c>
      <c r="R259" s="223">
        <f t="shared" si="312"/>
        <v>76.754610444192252</v>
      </c>
      <c r="S259" s="174">
        <v>1.6017780000000001</v>
      </c>
      <c r="T259" s="171">
        <f>S259*(G259/F259)</f>
        <v>1.5351268675273533</v>
      </c>
      <c r="U259" s="171">
        <f>S259*G259</f>
        <v>2.7028865066668271</v>
      </c>
      <c r="V259" s="171">
        <f t="shared" si="313"/>
        <v>4.1056524686850384</v>
      </c>
      <c r="W259" s="224">
        <f t="shared" ref="W259:W260" si="318">V259/(24*3600)*1000000</f>
        <v>47.519125794965724</v>
      </c>
      <c r="X259" s="174">
        <v>0.65864500000000004</v>
      </c>
      <c r="Y259" s="175">
        <f>X259*(G259/F259)</f>
        <v>0.63123830871853248</v>
      </c>
      <c r="Z259" s="171">
        <f>X259*G259</f>
        <v>1.1114166152760072</v>
      </c>
      <c r="AA259" s="171">
        <f t="shared" si="314"/>
        <v>1.6882286248388083</v>
      </c>
      <c r="AB259" s="224">
        <f t="shared" si="315"/>
        <v>19.539683157856579</v>
      </c>
      <c r="AC259" s="174">
        <v>3.5253569999999998E-2</v>
      </c>
      <c r="AD259" s="175">
        <f>AC259*(G259/F259)</f>
        <v>3.3786643644285456E-2</v>
      </c>
      <c r="AE259" s="171">
        <f>AC259*G259</f>
        <v>5.9487893244153961E-2</v>
      </c>
      <c r="AF259" s="171">
        <f t="shared" si="316"/>
        <v>9.0361402579171884E-2</v>
      </c>
      <c r="AG259" s="224">
        <f t="shared" si="317"/>
        <v>1.0458495668885635</v>
      </c>
      <c r="AH259" s="191"/>
      <c r="AI259" s="3"/>
      <c r="AJ259" s="3"/>
      <c r="AK259" s="3"/>
      <c r="AL259" s="3"/>
      <c r="AM259" s="3"/>
      <c r="AN259" s="3"/>
      <c r="AO259" s="3"/>
    </row>
    <row r="260" spans="1:41" s="30" customFormat="1" hidden="1" outlineLevel="2" x14ac:dyDescent="0.25">
      <c r="A260" s="3">
        <v>7</v>
      </c>
      <c r="B260" s="379"/>
      <c r="C260" s="168">
        <v>130.79407820106502</v>
      </c>
      <c r="D260" s="169">
        <v>1020000</v>
      </c>
      <c r="E260" s="170">
        <v>2</v>
      </c>
      <c r="F260" s="171">
        <v>1.8665900402349136</v>
      </c>
      <c r="G260" s="172">
        <v>1.7933263574191349</v>
      </c>
      <c r="H260" s="176">
        <v>14.681274</v>
      </c>
      <c r="I260" s="175">
        <f>H260*F260</f>
        <v>27.40391982635979</v>
      </c>
      <c r="J260" s="173">
        <f t="shared" si="309"/>
        <v>26.866588065058618</v>
      </c>
      <c r="K260" s="176">
        <v>9.6672139999999995</v>
      </c>
      <c r="L260" s="175">
        <f>K260*(G260/F260)</f>
        <v>9.2877757275665314</v>
      </c>
      <c r="M260" s="175">
        <f>K260*G260</f>
        <v>17.336469669011265</v>
      </c>
      <c r="N260" s="173">
        <f t="shared" si="310"/>
        <v>16.996538891187512</v>
      </c>
      <c r="O260" s="174">
        <f>H260-L260</f>
        <v>5.3934982724334688</v>
      </c>
      <c r="P260" s="171">
        <f t="shared" si="311"/>
        <v>10.067450157348524</v>
      </c>
      <c r="Q260" s="171">
        <f t="shared" si="311"/>
        <v>9.8700491738711058</v>
      </c>
      <c r="R260" s="223">
        <f t="shared" si="312"/>
        <v>114.23668025313781</v>
      </c>
      <c r="S260" s="176">
        <v>3.986132</v>
      </c>
      <c r="T260" s="171">
        <f>S260*(G260/F260)</f>
        <v>3.8296762683102115</v>
      </c>
      <c r="U260" s="171">
        <f>S260*G260</f>
        <v>7.1484355797518511</v>
      </c>
      <c r="V260" s="171">
        <f t="shared" si="313"/>
        <v>7.0082701762273052</v>
      </c>
      <c r="W260" s="224">
        <f t="shared" si="318"/>
        <v>81.114238150779002</v>
      </c>
      <c r="X260" s="176">
        <v>7.8021799999999999</v>
      </c>
      <c r="Y260" s="175">
        <f>X260*(G260/F260)</f>
        <v>7.4959443357833022</v>
      </c>
      <c r="Z260" s="171">
        <f>X260*G260</f>
        <v>13.991855039328426</v>
      </c>
      <c r="AA260" s="171">
        <f t="shared" si="314"/>
        <v>13.717504940518063</v>
      </c>
      <c r="AB260" s="224">
        <f t="shared" si="315"/>
        <v>158.76741829303313</v>
      </c>
      <c r="AC260" s="176">
        <v>3.7917260000000002</v>
      </c>
      <c r="AD260" s="175">
        <f>AC260*(G260/F260)</f>
        <v>3.6429007062823824</v>
      </c>
      <c r="AE260" s="171">
        <f>AC260*G260</f>
        <v>6.7998021759114273</v>
      </c>
      <c r="AF260" s="171">
        <f t="shared" si="316"/>
        <v>6.6664727214817914</v>
      </c>
      <c r="AG260" s="224">
        <f t="shared" si="317"/>
        <v>77.158249091224434</v>
      </c>
      <c r="AH260" s="191"/>
      <c r="AI260" s="3"/>
      <c r="AJ260" s="3"/>
      <c r="AK260" s="3"/>
      <c r="AL260" s="3"/>
      <c r="AM260" s="3"/>
      <c r="AN260" s="3"/>
      <c r="AO260" s="3"/>
    </row>
    <row r="261" spans="1:41" s="30" customFormat="1" outlineLevel="1" collapsed="1" x14ac:dyDescent="0.25">
      <c r="A261" s="380" t="s">
        <v>25</v>
      </c>
      <c r="B261" s="177" t="s">
        <v>19</v>
      </c>
      <c r="C261" s="178">
        <v>253.62908193858442</v>
      </c>
      <c r="D261" s="179">
        <v>964583.25</v>
      </c>
      <c r="E261" s="180">
        <v>2</v>
      </c>
      <c r="F261" s="181">
        <v>1.7650136519280852</v>
      </c>
      <c r="G261" s="182">
        <v>1.6917499691123066</v>
      </c>
      <c r="H261" s="187">
        <f t="shared" ref="H261:AG261" si="319">AVERAGE(H257:H260)</f>
        <v>15.0516655</v>
      </c>
      <c r="I261" s="181">
        <f t="shared" si="319"/>
        <v>26.533824226256371</v>
      </c>
      <c r="J261" s="183">
        <f t="shared" si="319"/>
        <v>28.610243324683172</v>
      </c>
      <c r="K261" s="187">
        <f t="shared" si="319"/>
        <v>10.616798000000001</v>
      </c>
      <c r="L261" s="181">
        <f t="shared" si="319"/>
        <v>10.173970218130004</v>
      </c>
      <c r="M261" s="181">
        <f t="shared" si="319"/>
        <v>17.905319496134133</v>
      </c>
      <c r="N261" s="183">
        <f t="shared" si="319"/>
        <v>19.877869880709881</v>
      </c>
      <c r="O261" s="187">
        <f t="shared" si="319"/>
        <v>4.8776952818699968</v>
      </c>
      <c r="P261" s="181">
        <f t="shared" si="319"/>
        <v>8.6285047301222413</v>
      </c>
      <c r="Q261" s="181">
        <f t="shared" si="319"/>
        <v>8.732373443973291</v>
      </c>
      <c r="R261" s="183">
        <f t="shared" si="319"/>
        <v>101.0691370830242</v>
      </c>
      <c r="S261" s="187">
        <f t="shared" si="319"/>
        <v>2.1134182500000001</v>
      </c>
      <c r="T261" s="181">
        <f t="shared" si="319"/>
        <v>2.0274553963010824</v>
      </c>
      <c r="U261" s="181">
        <f t="shared" si="319"/>
        <v>3.6575500892132604</v>
      </c>
      <c r="V261" s="181">
        <f t="shared" si="319"/>
        <v>3.8752605230979471</v>
      </c>
      <c r="W261" s="184">
        <f t="shared" si="319"/>
        <v>44.852552350670692</v>
      </c>
      <c r="X261" s="187">
        <f t="shared" si="319"/>
        <v>3.0254922500000001</v>
      </c>
      <c r="Y261" s="181">
        <f t="shared" si="319"/>
        <v>2.9033944160230951</v>
      </c>
      <c r="Z261" s="181">
        <f t="shared" si="319"/>
        <v>5.2803876438064563</v>
      </c>
      <c r="AA261" s="181">
        <f t="shared" si="319"/>
        <v>5.2321803694502327</v>
      </c>
      <c r="AB261" s="184">
        <f t="shared" si="319"/>
        <v>60.557643164933246</v>
      </c>
      <c r="AC261" s="187">
        <f t="shared" si="319"/>
        <v>1.125401205</v>
      </c>
      <c r="AD261" s="181">
        <f t="shared" si="319"/>
        <v>1.0804331665254521</v>
      </c>
      <c r="AE261" s="181">
        <f t="shared" si="319"/>
        <v>1.9844682826821283</v>
      </c>
      <c r="AF261" s="181">
        <f t="shared" si="319"/>
        <v>1.9363318889124317</v>
      </c>
      <c r="AG261" s="184">
        <f t="shared" si="319"/>
        <v>22.411248714264257</v>
      </c>
      <c r="AH261" s="191"/>
      <c r="AI261" s="3"/>
      <c r="AJ261" s="3"/>
      <c r="AK261" s="3"/>
      <c r="AL261" s="3"/>
      <c r="AM261" s="3"/>
      <c r="AN261" s="3"/>
      <c r="AO261" s="3"/>
    </row>
    <row r="262" spans="1:41" s="30" customFormat="1" outlineLevel="1" x14ac:dyDescent="0.25">
      <c r="A262" s="380"/>
      <c r="B262" s="177" t="s">
        <v>20</v>
      </c>
      <c r="C262" s="178">
        <v>53.099761285452033</v>
      </c>
      <c r="D262" s="179">
        <v>103410.39185461716</v>
      </c>
      <c r="E262" s="180">
        <v>0</v>
      </c>
      <c r="F262" s="181">
        <v>4.3783586964642157E-2</v>
      </c>
      <c r="G262" s="182">
        <v>4.3783586964642157E-2</v>
      </c>
      <c r="H262" s="187">
        <f t="shared" ref="H262:AG262" si="320">STDEV(H257:H260)/SQRT(H263)</f>
        <v>0.31691422072686587</v>
      </c>
      <c r="I262" s="181">
        <f t="shared" si="320"/>
        <v>0.40933660272736133</v>
      </c>
      <c r="J262" s="183">
        <f t="shared" si="320"/>
        <v>3.4286999479279321</v>
      </c>
      <c r="K262" s="187">
        <f t="shared" si="320"/>
        <v>0.83807473157031598</v>
      </c>
      <c r="L262" s="181">
        <f t="shared" si="320"/>
        <v>0.79788278719169281</v>
      </c>
      <c r="M262" s="181">
        <f t="shared" si="320"/>
        <v>1.2544271083552301</v>
      </c>
      <c r="N262" s="183">
        <f t="shared" si="320"/>
        <v>4.1368401342428962</v>
      </c>
      <c r="O262" s="187">
        <f t="shared" si="320"/>
        <v>0.87578025946332005</v>
      </c>
      <c r="P262" s="181">
        <f t="shared" si="320"/>
        <v>1.6016637289895237</v>
      </c>
      <c r="Q262" s="181">
        <f t="shared" si="320"/>
        <v>0.99093020437634738</v>
      </c>
      <c r="R262" s="183">
        <f t="shared" si="320"/>
        <v>11.469099587689241</v>
      </c>
      <c r="S262" s="187">
        <f t="shared" si="320"/>
        <v>0.66544164502887027</v>
      </c>
      <c r="T262" s="181">
        <f t="shared" si="320"/>
        <v>0.64031217814514518</v>
      </c>
      <c r="U262" s="181">
        <f t="shared" si="320"/>
        <v>1.2359357532120727</v>
      </c>
      <c r="V262" s="181">
        <f t="shared" si="320"/>
        <v>1.1984279553993789</v>
      </c>
      <c r="W262" s="184">
        <f t="shared" si="320"/>
        <v>13.870693928233546</v>
      </c>
      <c r="X262" s="187">
        <f t="shared" si="320"/>
        <v>1.6196847271853752</v>
      </c>
      <c r="Y262" s="181">
        <f t="shared" si="320"/>
        <v>1.5570899124862174</v>
      </c>
      <c r="Z262" s="181">
        <f t="shared" si="320"/>
        <v>2.9474911980519929</v>
      </c>
      <c r="AA262" s="181">
        <f t="shared" si="320"/>
        <v>2.8480677570764779</v>
      </c>
      <c r="AB262" s="184">
        <f t="shared" si="320"/>
        <v>32.963747188385156</v>
      </c>
      <c r="AC262" s="187">
        <f t="shared" si="320"/>
        <v>0.89687246795408282</v>
      </c>
      <c r="AD262" s="181">
        <f t="shared" si="320"/>
        <v>0.86184606698971034</v>
      </c>
      <c r="AE262" s="181">
        <f t="shared" si="320"/>
        <v>1.6161179277676856</v>
      </c>
      <c r="AF262" s="181">
        <f t="shared" si="320"/>
        <v>1.585585083819939</v>
      </c>
      <c r="AG262" s="184">
        <f t="shared" si="320"/>
        <v>18.351679210878928</v>
      </c>
      <c r="AH262" s="191"/>
      <c r="AI262" s="3"/>
      <c r="AJ262" s="3"/>
      <c r="AK262" s="3"/>
      <c r="AL262" s="3"/>
      <c r="AM262" s="3"/>
      <c r="AN262" s="3"/>
      <c r="AO262" s="3"/>
    </row>
    <row r="263" spans="1:41" s="30" customFormat="1" outlineLevel="1" x14ac:dyDescent="0.25">
      <c r="A263" s="380"/>
      <c r="B263" s="177" t="s">
        <v>21</v>
      </c>
      <c r="C263" s="185">
        <v>4</v>
      </c>
      <c r="D263" s="186">
        <v>4</v>
      </c>
      <c r="E263" s="18">
        <v>4</v>
      </c>
      <c r="F263" s="18">
        <v>4</v>
      </c>
      <c r="G263" s="18">
        <v>4</v>
      </c>
      <c r="H263" s="203">
        <f t="shared" ref="H263:AG263" si="321">COUNT(H257:H260)</f>
        <v>4</v>
      </c>
      <c r="I263" s="193">
        <f t="shared" si="321"/>
        <v>4</v>
      </c>
      <c r="J263" s="211">
        <f t="shared" si="321"/>
        <v>4</v>
      </c>
      <c r="K263" s="203">
        <f t="shared" si="321"/>
        <v>4</v>
      </c>
      <c r="L263" s="193">
        <f t="shared" si="321"/>
        <v>4</v>
      </c>
      <c r="M263" s="193">
        <f t="shared" si="321"/>
        <v>4</v>
      </c>
      <c r="N263" s="211">
        <f t="shared" si="321"/>
        <v>4</v>
      </c>
      <c r="O263" s="203">
        <f t="shared" si="321"/>
        <v>4</v>
      </c>
      <c r="P263" s="193">
        <f t="shared" si="321"/>
        <v>4</v>
      </c>
      <c r="Q263" s="193">
        <f t="shared" si="321"/>
        <v>4</v>
      </c>
      <c r="R263" s="211">
        <f t="shared" si="321"/>
        <v>4</v>
      </c>
      <c r="S263" s="203">
        <f t="shared" si="321"/>
        <v>4</v>
      </c>
      <c r="T263" s="193">
        <f t="shared" si="321"/>
        <v>4</v>
      </c>
      <c r="U263" s="193">
        <f t="shared" si="321"/>
        <v>4</v>
      </c>
      <c r="V263" s="193">
        <f t="shared" si="321"/>
        <v>4</v>
      </c>
      <c r="W263" s="208">
        <f t="shared" si="321"/>
        <v>4</v>
      </c>
      <c r="X263" s="203">
        <f t="shared" si="321"/>
        <v>4</v>
      </c>
      <c r="Y263" s="193">
        <f t="shared" si="321"/>
        <v>4</v>
      </c>
      <c r="Z263" s="193">
        <f t="shared" si="321"/>
        <v>4</v>
      </c>
      <c r="AA263" s="193">
        <f t="shared" si="321"/>
        <v>4</v>
      </c>
      <c r="AB263" s="208">
        <f t="shared" si="321"/>
        <v>4</v>
      </c>
      <c r="AC263" s="203">
        <f t="shared" si="321"/>
        <v>4</v>
      </c>
      <c r="AD263" s="193">
        <f t="shared" si="321"/>
        <v>4</v>
      </c>
      <c r="AE263" s="193">
        <f t="shared" si="321"/>
        <v>4</v>
      </c>
      <c r="AF263" s="193">
        <f t="shared" si="321"/>
        <v>4</v>
      </c>
      <c r="AG263" s="208">
        <f t="shared" si="321"/>
        <v>4</v>
      </c>
      <c r="AH263" s="191"/>
      <c r="AI263" s="3"/>
      <c r="AJ263" s="3"/>
      <c r="AK263" s="3"/>
      <c r="AL263" s="3"/>
      <c r="AM263" s="3"/>
      <c r="AN263" s="3"/>
      <c r="AO263" s="3"/>
    </row>
    <row r="264" spans="1:41" s="30" customFormat="1" outlineLevel="1" x14ac:dyDescent="0.25">
      <c r="A264" s="3"/>
      <c r="B264" s="177"/>
      <c r="C264" s="168"/>
      <c r="D264" s="169"/>
      <c r="E264" s="170"/>
      <c r="F264" s="171"/>
      <c r="G264" s="172"/>
      <c r="H264" s="176"/>
      <c r="I264" s="175"/>
      <c r="J264" s="173"/>
      <c r="K264" s="176"/>
      <c r="L264" s="175"/>
      <c r="M264" s="175"/>
      <c r="N264" s="188"/>
      <c r="O264" s="174"/>
      <c r="P264" s="171"/>
      <c r="Q264" s="171"/>
      <c r="R264" s="222"/>
      <c r="S264" s="174"/>
      <c r="T264" s="171"/>
      <c r="U264" s="171"/>
      <c r="V264" s="171"/>
      <c r="W264" s="216"/>
      <c r="X264" s="174"/>
      <c r="Y264" s="175"/>
      <c r="Z264" s="171"/>
      <c r="AA264" s="171"/>
      <c r="AB264" s="216"/>
      <c r="AC264" s="174"/>
      <c r="AD264" s="175"/>
      <c r="AE264" s="171"/>
      <c r="AF264" s="217"/>
      <c r="AG264" s="216"/>
      <c r="AH264" s="191"/>
      <c r="AI264" s="3"/>
      <c r="AJ264" s="3"/>
      <c r="AK264" s="3"/>
      <c r="AL264" s="3"/>
      <c r="AM264" s="3"/>
      <c r="AN264" s="3"/>
      <c r="AO264" s="3"/>
    </row>
    <row r="265" spans="1:41" s="30" customFormat="1" hidden="1" outlineLevel="2" x14ac:dyDescent="0.2">
      <c r="A265" s="3">
        <v>1</v>
      </c>
      <c r="B265" s="377" t="s">
        <v>26</v>
      </c>
      <c r="C265" s="168">
        <v>317.51009576980164</v>
      </c>
      <c r="D265" s="169">
        <v>1091666.6666666667</v>
      </c>
      <c r="E265" s="170">
        <v>2</v>
      </c>
      <c r="F265" s="171">
        <v>1.6533848121179666</v>
      </c>
      <c r="G265" s="172">
        <v>1.5068574464864093</v>
      </c>
      <c r="H265" s="176">
        <v>13.943382</v>
      </c>
      <c r="I265" s="175">
        <f>H265*F265</f>
        <v>23.053776028359039</v>
      </c>
      <c r="J265" s="173">
        <f>(I265/D265)*1000000</f>
        <v>21.117962774069344</v>
      </c>
      <c r="K265" s="176">
        <v>4.3651840000000002</v>
      </c>
      <c r="L265" s="175">
        <f>K265*(G265/F265)</f>
        <v>3.9783297678036376</v>
      </c>
      <c r="M265" s="175">
        <f>K265*G265</f>
        <v>6.5777100156833299</v>
      </c>
      <c r="N265" s="173">
        <f>(M265/D265)*1000000</f>
        <v>6.0253832204732793</v>
      </c>
      <c r="O265" s="174">
        <f>H265-L265</f>
        <v>9.9650522321963617</v>
      </c>
      <c r="P265" s="171">
        <f>I265-M265</f>
        <v>16.476066012675709</v>
      </c>
      <c r="Q265" s="171">
        <f>J265-N265</f>
        <v>15.092579553596064</v>
      </c>
      <c r="R265" s="223">
        <f>Q265/(48*3600)*1000000</f>
        <v>87.34131686108833</v>
      </c>
      <c r="S265" s="176">
        <v>6.2739219999999998</v>
      </c>
      <c r="T265" s="171">
        <f>S265*(G265/F265)</f>
        <v>5.7179103225610035</v>
      </c>
      <c r="U265" s="171">
        <f>S265*G265</f>
        <v>9.4539060843749052</v>
      </c>
      <c r="V265" s="171">
        <f>(U265/D265)*1000000</f>
        <v>8.6600666421754848</v>
      </c>
      <c r="W265" s="224">
        <f>V265/(48*3600)*1000000</f>
        <v>50.116126401478503</v>
      </c>
      <c r="X265" s="176">
        <v>8.9757119999999997</v>
      </c>
      <c r="Y265" s="175">
        <f>X265*(G265/F265)</f>
        <v>8.180260496884511</v>
      </c>
      <c r="Z265" s="171">
        <f>X265*G265</f>
        <v>13.525118464717421</v>
      </c>
      <c r="AA265" s="171">
        <f>(Z265/D265)*1000000</f>
        <v>12.389421494397636</v>
      </c>
      <c r="AB265" s="224">
        <f>AA265/(48*3600)*1000000</f>
        <v>71.698041055541879</v>
      </c>
      <c r="AC265" s="176">
        <v>2.0515400000000001</v>
      </c>
      <c r="AD265" s="175">
        <f>AC265*(G265/F265)</f>
        <v>1.8697270611822718</v>
      </c>
      <c r="AE265" s="171">
        <f>AC265*G265</f>
        <v>3.0913783257647283</v>
      </c>
      <c r="AF265" s="171">
        <f>(AE265/D265)*1000000</f>
        <v>2.8317969396318117</v>
      </c>
      <c r="AG265" s="224">
        <f>AF265/(48*3600)*1000000</f>
        <v>16.387713771017431</v>
      </c>
      <c r="AH265" s="3"/>
      <c r="AI265" s="3"/>
      <c r="AJ265" s="3"/>
      <c r="AK265" s="3"/>
      <c r="AL265" s="3"/>
      <c r="AM265" s="3"/>
      <c r="AN265" s="3"/>
      <c r="AO265" s="3"/>
    </row>
    <row r="266" spans="1:41" s="30" customFormat="1" hidden="1" outlineLevel="2" x14ac:dyDescent="0.2">
      <c r="A266" s="3">
        <v>3</v>
      </c>
      <c r="B266" s="378"/>
      <c r="C266" s="168">
        <v>202.70704938322913</v>
      </c>
      <c r="D266" s="169">
        <v>1088333.3333333333</v>
      </c>
      <c r="E266" s="170">
        <v>2</v>
      </c>
      <c r="F266" s="171">
        <v>1.7793871612545857</v>
      </c>
      <c r="G266" s="172">
        <v>1.6328597956230284</v>
      </c>
      <c r="H266" s="176">
        <v>14.374062</v>
      </c>
      <c r="I266" s="175">
        <f>H266*F266</f>
        <v>25.577021377877415</v>
      </c>
      <c r="J266" s="173">
        <f t="shared" ref="J266:J268" si="322">(I266/D266)*1000000</f>
        <v>23.501091618264091</v>
      </c>
      <c r="K266" s="176">
        <v>0.61563159999999995</v>
      </c>
      <c r="L266" s="175">
        <f>K266*(G266/F266)</f>
        <v>0.56493612545024607</v>
      </c>
      <c r="M266" s="175">
        <f>K266*G266</f>
        <v>1.0052400885550778</v>
      </c>
      <c r="N266" s="173">
        <f t="shared" ref="N266:N268" si="323">(M266/D266)*1000000</f>
        <v>0.92365092363406853</v>
      </c>
      <c r="O266" s="174">
        <f t="shared" ref="O266:Q268" si="324">H266-L266</f>
        <v>13.809125874549753</v>
      </c>
      <c r="P266" s="171">
        <f t="shared" si="324"/>
        <v>24.571781289322338</v>
      </c>
      <c r="Q266" s="171">
        <f t="shared" si="324"/>
        <v>22.577440694630024</v>
      </c>
      <c r="R266" s="223">
        <f t="shared" ref="R266:R268" si="325">Q266/(48*3600)*1000000</f>
        <v>130.65648550133116</v>
      </c>
      <c r="S266" s="176">
        <v>10.23523</v>
      </c>
      <c r="T266" s="171">
        <f>S266*(G266/F266)</f>
        <v>9.3923885312126973</v>
      </c>
      <c r="U266" s="171">
        <f>S266*G266</f>
        <v>16.712695565954689</v>
      </c>
      <c r="V266" s="171">
        <f t="shared" ref="V266:V268" si="326">(U266/D266)*1000000</f>
        <v>15.35622869766128</v>
      </c>
      <c r="W266" s="224">
        <f t="shared" ref="W266:W268" si="327">V266/(48*3600)*1000000</f>
        <v>88.867064222576843</v>
      </c>
      <c r="X266" s="176">
        <v>6.536276</v>
      </c>
      <c r="Y266" s="175">
        <f>X266*(G266/F266)</f>
        <v>5.9980326518545066</v>
      </c>
      <c r="Z266" s="171">
        <f>X266*G266</f>
        <v>10.672822293495706</v>
      </c>
      <c r="AA266" s="171">
        <f t="shared" ref="AA266:AA268" si="328">(Z266/D266)*1000000</f>
        <v>9.8065748485412314</v>
      </c>
      <c r="AB266" s="224">
        <f t="shared" ref="AB266:AB268" si="329">AA266/(48*3600)*1000000</f>
        <v>56.751011854983979</v>
      </c>
      <c r="AC266" s="176">
        <v>1.8071440000000001</v>
      </c>
      <c r="AD266" s="175">
        <f>AC266*(G266/F266)</f>
        <v>1.658330939299834</v>
      </c>
      <c r="AE266" s="171">
        <f>AC266*G266</f>
        <v>2.9508127825013823</v>
      </c>
      <c r="AF266" s="171">
        <f t="shared" ref="AF266:AF268" si="330">(AE266/D266)*1000000</f>
        <v>2.7113134295571659</v>
      </c>
      <c r="AG266" s="224">
        <f t="shared" ref="AG266:AG268" si="331">AF266/(48*3600)*1000000</f>
        <v>15.690471235863228</v>
      </c>
      <c r="AH266" s="3"/>
      <c r="AI266" s="3"/>
      <c r="AJ266" s="3"/>
      <c r="AK266" s="3"/>
      <c r="AL266" s="3"/>
      <c r="AM266" s="3"/>
      <c r="AN266" s="3"/>
      <c r="AO266" s="3"/>
    </row>
    <row r="267" spans="1:41" s="30" customFormat="1" hidden="1" outlineLevel="2" x14ac:dyDescent="0.2">
      <c r="A267" s="3">
        <v>4</v>
      </c>
      <c r="B267" s="378"/>
      <c r="C267" s="168">
        <v>363.50510440024192</v>
      </c>
      <c r="D267" s="169">
        <v>658333</v>
      </c>
      <c r="E267" s="170">
        <v>2</v>
      </c>
      <c r="F267" s="171">
        <v>1.7606925941048754</v>
      </c>
      <c r="G267" s="172">
        <v>1.6141652284733181</v>
      </c>
      <c r="H267" s="176">
        <v>14.648814</v>
      </c>
      <c r="I267" s="175">
        <f>H267*F267</f>
        <v>25.792058322219816</v>
      </c>
      <c r="J267" s="173">
        <f t="shared" si="322"/>
        <v>39.177829946576914</v>
      </c>
      <c r="K267" s="176">
        <v>5.9065120000000002</v>
      </c>
      <c r="L267" s="175">
        <f>K267*(G267/F267)</f>
        <v>5.4149635909654421</v>
      </c>
      <c r="M267" s="175">
        <f>K267*G267</f>
        <v>9.5340862919603957</v>
      </c>
      <c r="N267" s="173">
        <f t="shared" si="323"/>
        <v>14.482163725592359</v>
      </c>
      <c r="O267" s="174">
        <f t="shared" si="324"/>
        <v>9.2338504090345577</v>
      </c>
      <c r="P267" s="171">
        <f t="shared" si="324"/>
        <v>16.25797203025942</v>
      </c>
      <c r="Q267" s="171">
        <f t="shared" si="324"/>
        <v>24.695666220984556</v>
      </c>
      <c r="R267" s="223">
        <f t="shared" si="325"/>
        <v>142.91473507514212</v>
      </c>
      <c r="S267" s="174">
        <v>7.3816600000000001</v>
      </c>
      <c r="T267" s="171">
        <f>S267*(G267/F267)</f>
        <v>6.7673476564317419</v>
      </c>
      <c r="U267" s="171">
        <f>S267*G267</f>
        <v>11.915218900412354</v>
      </c>
      <c r="V267" s="171">
        <f t="shared" si="326"/>
        <v>18.099075848259702</v>
      </c>
      <c r="W267" s="224">
        <f t="shared" si="327"/>
        <v>104.74002227002141</v>
      </c>
      <c r="X267" s="174">
        <v>4.2813319999999999</v>
      </c>
      <c r="Y267" s="175">
        <f>X267*(G267/F267)</f>
        <v>3.925033403950632</v>
      </c>
      <c r="Z267" s="171">
        <f>X267*G267</f>
        <v>6.9107772459501282</v>
      </c>
      <c r="AA267" s="171">
        <f t="shared" si="328"/>
        <v>10.497388473538663</v>
      </c>
      <c r="AB267" s="224">
        <f t="shared" si="329"/>
        <v>60.748775888533935</v>
      </c>
      <c r="AC267" s="174">
        <v>1.4039219999999999</v>
      </c>
      <c r="AD267" s="175">
        <f>AC267*(G267/F267)</f>
        <v>1.2870855954504763</v>
      </c>
      <c r="AE267" s="171">
        <f>AC267*G267</f>
        <v>2.2661620758887175</v>
      </c>
      <c r="AF267" s="171">
        <f t="shared" si="330"/>
        <v>3.4422732506022298</v>
      </c>
      <c r="AG267" s="224">
        <f t="shared" si="331"/>
        <v>19.920562792836979</v>
      </c>
      <c r="AH267" s="3"/>
      <c r="AI267" s="3"/>
      <c r="AJ267" s="3"/>
      <c r="AK267" s="3"/>
      <c r="AL267" s="3"/>
      <c r="AM267" s="3"/>
      <c r="AN267" s="3"/>
      <c r="AO267" s="3"/>
    </row>
    <row r="268" spans="1:41" s="30" customFormat="1" hidden="1" outlineLevel="2" x14ac:dyDescent="0.2">
      <c r="A268" s="3">
        <v>7</v>
      </c>
      <c r="B268" s="379"/>
      <c r="C268" s="168">
        <v>130.79407820106502</v>
      </c>
      <c r="D268" s="169">
        <v>1020000</v>
      </c>
      <c r="E268" s="170">
        <v>2</v>
      </c>
      <c r="F268" s="171">
        <v>1.8665900402349136</v>
      </c>
      <c r="G268" s="172">
        <v>1.7200626746033563</v>
      </c>
      <c r="H268" s="176">
        <v>14.628652000000001</v>
      </c>
      <c r="I268" s="175">
        <f>H268*F268</f>
        <v>27.30569612526255</v>
      </c>
      <c r="J268" s="173">
        <f t="shared" si="322"/>
        <v>26.77029031888485</v>
      </c>
      <c r="K268" s="176">
        <v>11.798994</v>
      </c>
      <c r="L268" s="175">
        <f>K268*(G268/F268)</f>
        <v>10.872772670915351</v>
      </c>
      <c r="M268" s="175">
        <f>K268*G268</f>
        <v>20.295009177268955</v>
      </c>
      <c r="N268" s="173">
        <f t="shared" si="323"/>
        <v>19.897067820851916</v>
      </c>
      <c r="O268" s="174">
        <f>H268-L268</f>
        <v>3.7558793290846495</v>
      </c>
      <c r="P268" s="171">
        <f t="shared" si="324"/>
        <v>7.0106869479935945</v>
      </c>
      <c r="Q268" s="171">
        <f t="shared" si="324"/>
        <v>6.8732224980329342</v>
      </c>
      <c r="R268" s="223">
        <f t="shared" si="325"/>
        <v>39.775593159912816</v>
      </c>
      <c r="S268" s="174">
        <v>3.953471</v>
      </c>
      <c r="T268" s="171">
        <f>S268*(G268/F268)</f>
        <v>3.6431234259510923</v>
      </c>
      <c r="U268" s="171">
        <f>S268*G268</f>
        <v>6.8002179022268052</v>
      </c>
      <c r="V268" s="171">
        <f t="shared" si="326"/>
        <v>6.6668802963007892</v>
      </c>
      <c r="W268" s="224">
        <f t="shared" si="327"/>
        <v>38.581483196185118</v>
      </c>
      <c r="X268" s="174">
        <v>10.081032</v>
      </c>
      <c r="Y268" s="175">
        <f>X268*(G268/F268)</f>
        <v>9.2896707316083997</v>
      </c>
      <c r="Z268" s="171">
        <f>X268*G268</f>
        <v>17.340006864682021</v>
      </c>
      <c r="AA268" s="171">
        <f t="shared" si="328"/>
        <v>17.000006730080415</v>
      </c>
      <c r="AB268" s="224">
        <f t="shared" si="329"/>
        <v>98.379668576854257</v>
      </c>
      <c r="AC268" s="174">
        <v>7.8194100000000004</v>
      </c>
      <c r="AD268" s="175">
        <f>AC268*(G268/F268)</f>
        <v>7.2055861161283925</v>
      </c>
      <c r="AE268" s="171">
        <f>AC268*G268</f>
        <v>13.449875278420231</v>
      </c>
      <c r="AF268" s="171">
        <f t="shared" si="330"/>
        <v>13.186152233745325</v>
      </c>
      <c r="AG268" s="224">
        <f t="shared" si="331"/>
        <v>76.308751352692866</v>
      </c>
      <c r="AH268" s="3"/>
      <c r="AI268" s="3"/>
      <c r="AJ268" s="3"/>
      <c r="AK268" s="3"/>
      <c r="AL268" s="3"/>
      <c r="AM268" s="3"/>
      <c r="AN268" s="3"/>
      <c r="AO268" s="3"/>
    </row>
    <row r="269" spans="1:41" s="30" customFormat="1" outlineLevel="1" collapsed="1" x14ac:dyDescent="0.25">
      <c r="A269" s="380" t="s">
        <v>26</v>
      </c>
      <c r="B269" s="177" t="s">
        <v>19</v>
      </c>
      <c r="C269" s="178">
        <v>253.62908193858442</v>
      </c>
      <c r="D269" s="179">
        <v>964583.25</v>
      </c>
      <c r="E269" s="180">
        <v>2</v>
      </c>
      <c r="F269" s="181">
        <v>1.7650136519280852</v>
      </c>
      <c r="G269" s="182">
        <v>1.6184862862965281</v>
      </c>
      <c r="H269" s="187">
        <f t="shared" ref="H269:AG269" si="332">AVERAGE(H265:H268)</f>
        <v>14.398727500000001</v>
      </c>
      <c r="I269" s="181">
        <f t="shared" si="332"/>
        <v>25.432137963429703</v>
      </c>
      <c r="J269" s="183">
        <f t="shared" si="332"/>
        <v>27.641793664448802</v>
      </c>
      <c r="K269" s="187">
        <f t="shared" si="332"/>
        <v>5.6715803999999999</v>
      </c>
      <c r="L269" s="181">
        <f t="shared" si="332"/>
        <v>5.2077505387836691</v>
      </c>
      <c r="M269" s="181">
        <f t="shared" si="332"/>
        <v>9.3530113933669394</v>
      </c>
      <c r="N269" s="183">
        <f t="shared" si="332"/>
        <v>10.332066422637906</v>
      </c>
      <c r="O269" s="187">
        <f t="shared" si="332"/>
        <v>9.1909769612163306</v>
      </c>
      <c r="P269" s="181">
        <f t="shared" si="332"/>
        <v>16.079126570062765</v>
      </c>
      <c r="Q269" s="181">
        <f t="shared" si="332"/>
        <v>17.309727241810894</v>
      </c>
      <c r="R269" s="183">
        <f t="shared" si="332"/>
        <v>100.1720326493686</v>
      </c>
      <c r="S269" s="187">
        <f t="shared" si="332"/>
        <v>6.9610707500000002</v>
      </c>
      <c r="T269" s="181">
        <f t="shared" si="332"/>
        <v>6.3801924840391342</v>
      </c>
      <c r="U269" s="181">
        <f t="shared" si="332"/>
        <v>11.220509613242189</v>
      </c>
      <c r="V269" s="181">
        <f t="shared" si="332"/>
        <v>12.195562871099314</v>
      </c>
      <c r="W269" s="184">
        <f t="shared" si="332"/>
        <v>70.576174022565468</v>
      </c>
      <c r="X269" s="187">
        <f t="shared" si="332"/>
        <v>7.4685879999999996</v>
      </c>
      <c r="Y269" s="181">
        <f t="shared" si="332"/>
        <v>6.8482493210745128</v>
      </c>
      <c r="Z269" s="181">
        <f t="shared" si="332"/>
        <v>12.112181217211319</v>
      </c>
      <c r="AA269" s="181">
        <f t="shared" si="332"/>
        <v>12.423347886639487</v>
      </c>
      <c r="AB269" s="184">
        <f t="shared" si="332"/>
        <v>71.894374343978512</v>
      </c>
      <c r="AC269" s="187">
        <f t="shared" si="332"/>
        <v>3.2705039999999999</v>
      </c>
      <c r="AD269" s="181">
        <f t="shared" si="332"/>
        <v>3.0051824280152437</v>
      </c>
      <c r="AE269" s="181">
        <f t="shared" si="332"/>
        <v>5.4395571156437654</v>
      </c>
      <c r="AF269" s="181">
        <f t="shared" si="332"/>
        <v>5.5428839633841331</v>
      </c>
      <c r="AG269" s="184">
        <f t="shared" si="332"/>
        <v>32.076874788102629</v>
      </c>
      <c r="AH269" s="3"/>
      <c r="AI269" s="3"/>
      <c r="AJ269" s="3"/>
      <c r="AK269" s="3"/>
      <c r="AL269" s="3"/>
      <c r="AM269" s="3"/>
      <c r="AN269" s="3"/>
      <c r="AO269" s="3"/>
    </row>
    <row r="270" spans="1:41" s="30" customFormat="1" outlineLevel="1" x14ac:dyDescent="0.25">
      <c r="A270" s="380"/>
      <c r="B270" s="177" t="s">
        <v>20</v>
      </c>
      <c r="C270" s="178">
        <v>53.099761285452033</v>
      </c>
      <c r="D270" s="179">
        <v>103410.39185461716</v>
      </c>
      <c r="E270" s="180">
        <v>0</v>
      </c>
      <c r="F270" s="181">
        <v>4.3783586964642157E-2</v>
      </c>
      <c r="G270" s="182">
        <v>4.3783586964640464E-2</v>
      </c>
      <c r="H270" s="187">
        <f t="shared" ref="H270:AG270" si="333">STDEV(H265:H268)/SQRT(H271)</f>
        <v>0.16415349636925203</v>
      </c>
      <c r="I270" s="181">
        <f t="shared" si="333"/>
        <v>0.88116209010304403</v>
      </c>
      <c r="J270" s="183">
        <f t="shared" si="333"/>
        <v>4.0160660073577388</v>
      </c>
      <c r="K270" s="187">
        <f t="shared" si="333"/>
        <v>2.3250390696412313</v>
      </c>
      <c r="L270" s="181">
        <f t="shared" si="333"/>
        <v>2.1448118432493088</v>
      </c>
      <c r="M270" s="181">
        <f t="shared" si="333"/>
        <v>4.053267068224411</v>
      </c>
      <c r="N270" s="183">
        <f t="shared" si="333"/>
        <v>4.24046343553713</v>
      </c>
      <c r="O270" s="187">
        <f t="shared" si="333"/>
        <v>2.0710025010888788</v>
      </c>
      <c r="P270" s="181">
        <f t="shared" si="333"/>
        <v>3.5887710057368625</v>
      </c>
      <c r="Q270" s="181">
        <f t="shared" si="333"/>
        <v>4.0428669155619499</v>
      </c>
      <c r="R270" s="183">
        <f t="shared" si="333"/>
        <v>23.396220576168702</v>
      </c>
      <c r="S270" s="187">
        <f t="shared" si="333"/>
        <v>1.3043147553537682</v>
      </c>
      <c r="T270" s="181">
        <f t="shared" si="333"/>
        <v>1.1955953483611375</v>
      </c>
      <c r="U270" s="181">
        <f t="shared" si="333"/>
        <v>2.1076565653890449</v>
      </c>
      <c r="V270" s="181">
        <f t="shared" si="333"/>
        <v>2.7065866963193268</v>
      </c>
      <c r="W270" s="184">
        <f t="shared" si="333"/>
        <v>15.66311745555166</v>
      </c>
      <c r="X270" s="187">
        <f t="shared" si="333"/>
        <v>1.2949933358706278</v>
      </c>
      <c r="Y270" s="181">
        <f t="shared" si="333"/>
        <v>1.1903379057730465</v>
      </c>
      <c r="Z270" s="181">
        <f t="shared" si="333"/>
        <v>2.2070513898501569</v>
      </c>
      <c r="AA270" s="181">
        <f t="shared" si="333"/>
        <v>1.6202823304177103</v>
      </c>
      <c r="AB270" s="184">
        <f t="shared" si="333"/>
        <v>9.3766338565840037</v>
      </c>
      <c r="AC270" s="187">
        <f t="shared" si="333"/>
        <v>1.5221686799447252</v>
      </c>
      <c r="AD270" s="181">
        <f t="shared" si="333"/>
        <v>1.4053029238064754</v>
      </c>
      <c r="AE270" s="181">
        <f t="shared" si="333"/>
        <v>2.6761823731489001</v>
      </c>
      <c r="AF270" s="181">
        <f t="shared" si="333"/>
        <v>2.5527746303084879</v>
      </c>
      <c r="AG270" s="184">
        <f t="shared" si="333"/>
        <v>14.773001332803744</v>
      </c>
      <c r="AH270" s="3"/>
      <c r="AI270" s="3"/>
      <c r="AJ270" s="3"/>
      <c r="AK270" s="3"/>
      <c r="AL270" s="3"/>
      <c r="AM270" s="3"/>
      <c r="AN270" s="3"/>
      <c r="AO270" s="3"/>
    </row>
    <row r="271" spans="1:41" s="30" customFormat="1" outlineLevel="1" x14ac:dyDescent="0.25">
      <c r="A271" s="380"/>
      <c r="B271" s="177" t="s">
        <v>21</v>
      </c>
      <c r="C271" s="189">
        <v>4</v>
      </c>
      <c r="D271" s="190">
        <v>4</v>
      </c>
      <c r="E271" s="18">
        <v>4</v>
      </c>
      <c r="F271" s="18">
        <v>4</v>
      </c>
      <c r="G271" s="18">
        <v>4</v>
      </c>
      <c r="H271" s="204">
        <f t="shared" ref="H271:AG271" si="334">COUNT(H265:H268)</f>
        <v>4</v>
      </c>
      <c r="I271" s="207">
        <f t="shared" si="334"/>
        <v>4</v>
      </c>
      <c r="J271" s="212">
        <f t="shared" si="334"/>
        <v>4</v>
      </c>
      <c r="K271" s="204">
        <f t="shared" si="334"/>
        <v>4</v>
      </c>
      <c r="L271" s="207">
        <f t="shared" si="334"/>
        <v>4</v>
      </c>
      <c r="M271" s="207">
        <f t="shared" si="334"/>
        <v>4</v>
      </c>
      <c r="N271" s="212">
        <f t="shared" si="334"/>
        <v>4</v>
      </c>
      <c r="O271" s="204">
        <f t="shared" si="334"/>
        <v>4</v>
      </c>
      <c r="P271" s="207">
        <f t="shared" si="334"/>
        <v>4</v>
      </c>
      <c r="Q271" s="207">
        <f t="shared" si="334"/>
        <v>4</v>
      </c>
      <c r="R271" s="212">
        <f t="shared" si="334"/>
        <v>4</v>
      </c>
      <c r="S271" s="204">
        <f t="shared" si="334"/>
        <v>4</v>
      </c>
      <c r="T271" s="207">
        <f t="shared" si="334"/>
        <v>4</v>
      </c>
      <c r="U271" s="207">
        <f t="shared" si="334"/>
        <v>4</v>
      </c>
      <c r="V271" s="207">
        <f t="shared" si="334"/>
        <v>4</v>
      </c>
      <c r="W271" s="209">
        <f t="shared" si="334"/>
        <v>4</v>
      </c>
      <c r="X271" s="204">
        <f t="shared" si="334"/>
        <v>4</v>
      </c>
      <c r="Y271" s="207">
        <f t="shared" si="334"/>
        <v>4</v>
      </c>
      <c r="Z271" s="207">
        <f t="shared" si="334"/>
        <v>4</v>
      </c>
      <c r="AA271" s="207">
        <f t="shared" si="334"/>
        <v>4</v>
      </c>
      <c r="AB271" s="209">
        <f t="shared" si="334"/>
        <v>4</v>
      </c>
      <c r="AC271" s="204">
        <f t="shared" si="334"/>
        <v>4</v>
      </c>
      <c r="AD271" s="207">
        <f t="shared" si="334"/>
        <v>4</v>
      </c>
      <c r="AE271" s="207">
        <f t="shared" si="334"/>
        <v>4</v>
      </c>
      <c r="AF271" s="207">
        <f t="shared" si="334"/>
        <v>4</v>
      </c>
      <c r="AG271" s="209">
        <f t="shared" si="334"/>
        <v>4</v>
      </c>
      <c r="AH271" s="3"/>
      <c r="AI271" s="3"/>
      <c r="AJ271" s="3"/>
      <c r="AK271" s="3"/>
      <c r="AL271" s="3"/>
      <c r="AM271" s="3"/>
      <c r="AN271" s="3"/>
      <c r="AO271" s="3"/>
    </row>
    <row r="272" spans="1:41" s="30" customFormat="1" x14ac:dyDescent="0.25">
      <c r="A272" s="3"/>
      <c r="B272" s="3"/>
      <c r="C272" s="16"/>
      <c r="D272" s="3"/>
      <c r="E272" s="17"/>
      <c r="F272" s="3"/>
      <c r="G272" s="3"/>
      <c r="H272" s="200"/>
      <c r="I272" s="200"/>
      <c r="J272" s="200"/>
      <c r="K272" s="205"/>
      <c r="L272" s="205"/>
      <c r="M272" s="220"/>
      <c r="N272" s="220"/>
      <c r="O272" s="200"/>
      <c r="P272" s="200"/>
      <c r="Q272" s="200"/>
      <c r="R272" s="200"/>
      <c r="S272" s="217"/>
      <c r="T272" s="217"/>
      <c r="U272" s="200"/>
      <c r="V272" s="200"/>
      <c r="W272" s="198"/>
      <c r="X272" s="200"/>
      <c r="Y272" s="200"/>
      <c r="Z272" s="200"/>
      <c r="AA272" s="200"/>
      <c r="AB272" s="198"/>
      <c r="AC272" s="200"/>
      <c r="AD272" s="200"/>
      <c r="AE272" s="200"/>
      <c r="AF272" s="200"/>
      <c r="AG272" s="198"/>
      <c r="AH272" s="3"/>
      <c r="AI272" s="3"/>
      <c r="AJ272" s="3"/>
      <c r="AK272" s="3"/>
      <c r="AL272" s="3"/>
      <c r="AM272" s="3"/>
      <c r="AN272" s="3"/>
      <c r="AO272" s="3"/>
    </row>
    <row r="273" spans="1:41" s="30" customFormat="1" x14ac:dyDescent="0.25">
      <c r="A273" s="3"/>
      <c r="B273" s="3"/>
      <c r="C273" s="3"/>
      <c r="D273" s="3"/>
      <c r="E273" s="18"/>
      <c r="F273" s="3"/>
      <c r="G273" s="3"/>
      <c r="H273" s="200"/>
      <c r="I273" s="200"/>
      <c r="J273" s="200"/>
      <c r="K273" s="205"/>
      <c r="L273" s="205"/>
      <c r="M273" s="220"/>
      <c r="N273" s="220"/>
      <c r="O273" s="200"/>
      <c r="P273" s="200"/>
      <c r="Q273" s="200"/>
      <c r="R273" s="200"/>
      <c r="S273" s="217"/>
      <c r="T273" s="217"/>
      <c r="U273" s="200"/>
      <c r="V273" s="200"/>
      <c r="W273" s="198"/>
      <c r="X273" s="200"/>
      <c r="Y273" s="200"/>
      <c r="Z273" s="200"/>
      <c r="AA273" s="200"/>
      <c r="AB273" s="198"/>
      <c r="AC273" s="200"/>
      <c r="AD273" s="200"/>
      <c r="AE273" s="200"/>
      <c r="AF273" s="200"/>
      <c r="AG273" s="198"/>
      <c r="AH273" s="3"/>
      <c r="AI273" s="3"/>
      <c r="AJ273" s="3"/>
      <c r="AK273" s="3"/>
      <c r="AL273" s="3"/>
      <c r="AM273" s="3"/>
      <c r="AN273" s="3"/>
      <c r="AO273" s="3"/>
    </row>
    <row r="274" spans="1:41" s="28" customFormat="1" x14ac:dyDescent="0.2">
      <c r="A274" s="3"/>
      <c r="B274" s="158"/>
      <c r="C274" s="158"/>
      <c r="D274" s="158"/>
      <c r="E274" s="158"/>
      <c r="F274" s="158"/>
      <c r="G274" s="158"/>
      <c r="H274" s="381" t="s">
        <v>32</v>
      </c>
      <c r="I274" s="381"/>
      <c r="J274" s="381"/>
      <c r="K274" s="381"/>
      <c r="L274" s="381"/>
      <c r="M274" s="381"/>
      <c r="N274" s="381"/>
      <c r="O274" s="381"/>
      <c r="P274" s="381"/>
      <c r="Q274" s="381"/>
      <c r="R274" s="381"/>
      <c r="S274" s="381" t="s">
        <v>32</v>
      </c>
      <c r="T274" s="381"/>
      <c r="U274" s="381"/>
      <c r="V274" s="381"/>
      <c r="W274" s="381"/>
      <c r="X274" s="381"/>
      <c r="Y274" s="381"/>
      <c r="Z274" s="381"/>
      <c r="AA274" s="381"/>
      <c r="AB274" s="381"/>
      <c r="AC274" s="381"/>
      <c r="AD274" s="381"/>
      <c r="AE274" s="381"/>
      <c r="AF274" s="381"/>
      <c r="AG274" s="381"/>
      <c r="AH274" s="3"/>
      <c r="AI274" s="3"/>
      <c r="AJ274" s="3"/>
      <c r="AK274" s="3"/>
      <c r="AL274" s="3"/>
      <c r="AM274" s="3"/>
      <c r="AN274" s="3"/>
      <c r="AO274" s="3"/>
    </row>
    <row r="275" spans="1:41" s="28" customFormat="1" x14ac:dyDescent="0.2">
      <c r="A275" s="158"/>
      <c r="B275" s="158"/>
      <c r="C275" s="158"/>
      <c r="D275" s="158"/>
      <c r="E275" s="158"/>
      <c r="F275" s="158"/>
      <c r="G275" s="158"/>
      <c r="H275" s="382"/>
      <c r="I275" s="382"/>
      <c r="J275" s="382"/>
      <c r="K275" s="382"/>
      <c r="L275" s="382"/>
      <c r="M275" s="382"/>
      <c r="N275" s="382"/>
      <c r="O275" s="382"/>
      <c r="P275" s="382"/>
      <c r="Q275" s="382"/>
      <c r="R275" s="382"/>
      <c r="S275" s="382"/>
      <c r="T275" s="382"/>
      <c r="U275" s="382"/>
      <c r="V275" s="382"/>
      <c r="W275" s="382"/>
      <c r="X275" s="382"/>
      <c r="Y275" s="382"/>
      <c r="Z275" s="382"/>
      <c r="AA275" s="382"/>
      <c r="AB275" s="382"/>
      <c r="AC275" s="382"/>
      <c r="AD275" s="382"/>
      <c r="AE275" s="382"/>
      <c r="AF275" s="382"/>
      <c r="AG275" s="382"/>
      <c r="AH275" s="3"/>
      <c r="AI275" s="3"/>
      <c r="AJ275" s="3"/>
      <c r="AK275" s="3"/>
      <c r="AL275" s="3"/>
      <c r="AM275" s="3"/>
      <c r="AN275" s="3"/>
      <c r="AO275" s="3"/>
    </row>
    <row r="276" spans="1:41" s="28" customFormat="1" ht="14.25" outlineLevel="1" x14ac:dyDescent="0.2">
      <c r="A276" s="3"/>
      <c r="B276" s="159"/>
      <c r="C276" s="160"/>
      <c r="D276" s="161"/>
      <c r="E276" s="162"/>
      <c r="F276" s="163"/>
      <c r="G276" s="19"/>
      <c r="H276" s="383" t="s">
        <v>1</v>
      </c>
      <c r="I276" s="384"/>
      <c r="J276" s="385"/>
      <c r="K276" s="383" t="s">
        <v>2</v>
      </c>
      <c r="L276" s="384"/>
      <c r="M276" s="384"/>
      <c r="N276" s="385"/>
      <c r="O276" s="386" t="s">
        <v>3</v>
      </c>
      <c r="P276" s="387"/>
      <c r="Q276" s="387"/>
      <c r="R276" s="388"/>
      <c r="S276" s="389" t="s">
        <v>4</v>
      </c>
      <c r="T276" s="390"/>
      <c r="U276" s="390"/>
      <c r="V276" s="390"/>
      <c r="W276" s="391"/>
      <c r="X276" s="392" t="s">
        <v>5</v>
      </c>
      <c r="Y276" s="393"/>
      <c r="Z276" s="393"/>
      <c r="AA276" s="393"/>
      <c r="AB276" s="394"/>
      <c r="AC276" s="392" t="s">
        <v>6</v>
      </c>
      <c r="AD276" s="393"/>
      <c r="AE276" s="393"/>
      <c r="AF276" s="393"/>
      <c r="AG276" s="394"/>
      <c r="AH276" s="3"/>
      <c r="AI276" s="3"/>
      <c r="AJ276" s="3"/>
      <c r="AK276" s="3"/>
      <c r="AL276" s="3"/>
      <c r="AM276" s="3"/>
      <c r="AN276" s="3"/>
      <c r="AO276" s="3"/>
    </row>
    <row r="277" spans="1:41" s="29" customFormat="1" ht="14.25" outlineLevel="1" x14ac:dyDescent="0.25">
      <c r="A277" s="2"/>
      <c r="B277" s="164"/>
      <c r="C277" s="165" t="s">
        <v>7</v>
      </c>
      <c r="D277" s="166" t="s">
        <v>8</v>
      </c>
      <c r="E277" s="162" t="s">
        <v>9</v>
      </c>
      <c r="F277" s="167" t="s">
        <v>10</v>
      </c>
      <c r="G277" s="164" t="s">
        <v>11</v>
      </c>
      <c r="H277" s="202" t="s">
        <v>12</v>
      </c>
      <c r="I277" s="206" t="s">
        <v>13</v>
      </c>
      <c r="J277" s="210" t="s">
        <v>14</v>
      </c>
      <c r="K277" s="202" t="s">
        <v>15</v>
      </c>
      <c r="L277" s="206" t="s">
        <v>16</v>
      </c>
      <c r="M277" s="206" t="s">
        <v>13</v>
      </c>
      <c r="N277" s="218" t="s">
        <v>14</v>
      </c>
      <c r="O277" s="202" t="s">
        <v>17</v>
      </c>
      <c r="P277" s="219" t="s">
        <v>13</v>
      </c>
      <c r="Q277" s="220" t="s">
        <v>14</v>
      </c>
      <c r="R277" s="215" t="s">
        <v>88</v>
      </c>
      <c r="S277" s="202" t="s">
        <v>15</v>
      </c>
      <c r="T277" s="206" t="s">
        <v>16</v>
      </c>
      <c r="U277" s="206" t="s">
        <v>13</v>
      </c>
      <c r="V277" s="206" t="s">
        <v>14</v>
      </c>
      <c r="W277" s="215" t="s">
        <v>88</v>
      </c>
      <c r="X277" s="202" t="s">
        <v>15</v>
      </c>
      <c r="Y277" s="206" t="s">
        <v>16</v>
      </c>
      <c r="Z277" s="206" t="s">
        <v>13</v>
      </c>
      <c r="AA277" s="206" t="s">
        <v>14</v>
      </c>
      <c r="AB277" s="215" t="s">
        <v>88</v>
      </c>
      <c r="AC277" s="202" t="s">
        <v>15</v>
      </c>
      <c r="AD277" s="206" t="s">
        <v>16</v>
      </c>
      <c r="AE277" s="206" t="s">
        <v>13</v>
      </c>
      <c r="AF277" s="206" t="s">
        <v>14</v>
      </c>
      <c r="AG277" s="215" t="s">
        <v>88</v>
      </c>
      <c r="AH277" s="2"/>
      <c r="AI277" s="2"/>
      <c r="AJ277" s="2"/>
      <c r="AK277" s="2"/>
      <c r="AL277" s="2"/>
      <c r="AM277" s="2"/>
      <c r="AN277" s="2"/>
      <c r="AO277" s="2"/>
    </row>
    <row r="278" spans="1:41" s="30" customFormat="1" hidden="1" outlineLevel="2" x14ac:dyDescent="0.25">
      <c r="A278" s="3">
        <v>2</v>
      </c>
      <c r="B278" s="377" t="s">
        <v>18</v>
      </c>
      <c r="C278" s="168">
        <v>205.18452442090697</v>
      </c>
      <c r="D278" s="169">
        <v>725000</v>
      </c>
      <c r="E278" s="170">
        <v>2</v>
      </c>
      <c r="F278" s="171">
        <v>1.8512412197948425</v>
      </c>
      <c r="G278" s="172">
        <v>1.7779775369790638</v>
      </c>
      <c r="H278" s="176">
        <v>0.41525790000000001</v>
      </c>
      <c r="I278" s="175">
        <f>H278*F278</f>
        <v>0.76874254132544473</v>
      </c>
      <c r="J278" s="173">
        <f>(I278/D278)*1000000</f>
        <v>1.0603345397592341</v>
      </c>
      <c r="K278" s="176">
        <v>0.1518475</v>
      </c>
      <c r="L278" s="175">
        <f>K278*(G278/F278)</f>
        <v>0.14583806862098078</v>
      </c>
      <c r="M278" s="175">
        <f>K278*G278</f>
        <v>0.26998144404642838</v>
      </c>
      <c r="N278" s="173">
        <f>(M278/D278)*1000000</f>
        <v>0.37238819868472878</v>
      </c>
      <c r="O278" s="174">
        <f>H278-L278</f>
        <v>0.26941983137901926</v>
      </c>
      <c r="P278" s="221">
        <f>I278-M278</f>
        <v>0.49876109727901635</v>
      </c>
      <c r="Q278" s="221">
        <f>J278-N278</f>
        <v>0.68794634107450525</v>
      </c>
      <c r="R278" s="223">
        <f>Q278/(24*3600)*1000000</f>
        <v>7.9623419105845503</v>
      </c>
      <c r="S278" s="174">
        <v>0.78662169999999998</v>
      </c>
      <c r="T278" s="175">
        <f>S278*(G278/F278)</f>
        <v>0.75549080138528824</v>
      </c>
      <c r="U278" s="171">
        <f>S278*G278</f>
        <v>1.3985957127002839</v>
      </c>
      <c r="V278" s="171">
        <f>(U278/D278)*1000000</f>
        <v>1.9290975347590122</v>
      </c>
      <c r="W278" s="224">
        <f>V278/(24*3600)*1000000</f>
        <v>22.327517763414495</v>
      </c>
      <c r="X278" s="174">
        <v>4.3262119999999999</v>
      </c>
      <c r="Y278" s="175">
        <f>X278*(G278/F278)</f>
        <v>4.1550002635862331</v>
      </c>
      <c r="Z278" s="171">
        <f>X278*G278</f>
        <v>7.691907756209269</v>
      </c>
      <c r="AA278" s="171">
        <f>(Z278/D278)*1000000</f>
        <v>10.609527939598992</v>
      </c>
      <c r="AB278" s="224">
        <f>AA278/(24*3600)*1000000</f>
        <v>122.79546226387723</v>
      </c>
      <c r="AC278" s="174">
        <v>2.1276600000000001</v>
      </c>
      <c r="AD278" s="175">
        <f>AC278*(G278/F278)</f>
        <v>2.0434569227818433</v>
      </c>
      <c r="AE278" s="171">
        <f>AC278*G278</f>
        <v>3.7829316863288751</v>
      </c>
      <c r="AF278" s="171">
        <f>(AE278/D278)*1000000</f>
        <v>5.2178368087294826</v>
      </c>
      <c r="AG278" s="224">
        <f>AF278/(24*3600)*1000000</f>
        <v>60.391629730665308</v>
      </c>
      <c r="AH278" s="191"/>
      <c r="AI278" s="3"/>
      <c r="AJ278" s="3"/>
      <c r="AK278" s="3"/>
      <c r="AL278" s="3"/>
      <c r="AM278" s="3"/>
      <c r="AN278" s="3"/>
      <c r="AO278" s="3"/>
    </row>
    <row r="279" spans="1:41" s="30" customFormat="1" hidden="1" outlineLevel="2" x14ac:dyDescent="0.25">
      <c r="A279" s="3">
        <v>5</v>
      </c>
      <c r="B279" s="378"/>
      <c r="C279" s="168">
        <v>191.26919817429297</v>
      </c>
      <c r="D279" s="169">
        <v>540000</v>
      </c>
      <c r="E279" s="170">
        <v>2</v>
      </c>
      <c r="F279" s="171">
        <v>1.8967146329858817</v>
      </c>
      <c r="G279" s="172">
        <v>1.8234509501701031</v>
      </c>
      <c r="H279" s="176">
        <v>0.19424230000000001</v>
      </c>
      <c r="I279" s="175">
        <f>H279*F279</f>
        <v>0.36842221275483356</v>
      </c>
      <c r="J279" s="173">
        <f>(I279/D279)*1000000</f>
        <v>0.68226335695339546</v>
      </c>
      <c r="K279" s="176">
        <f>AVERAGE(K280:K281)</f>
        <v>0.13114590000000001</v>
      </c>
      <c r="L279" s="175">
        <f>K279*(G279/F279)</f>
        <v>0.12608017664178234</v>
      </c>
      <c r="M279" s="175">
        <f>K279*G279</f>
        <v>0.23913811596591333</v>
      </c>
      <c r="N279" s="173">
        <f>(M279/D279)*1000000</f>
        <v>0.44284836289983948</v>
      </c>
      <c r="O279" s="174">
        <f t="shared" ref="O279:Q281" si="335">H279-L279</f>
        <v>6.8162123358217669E-2</v>
      </c>
      <c r="P279" s="221">
        <f t="shared" si="335"/>
        <v>0.12928409678892022</v>
      </c>
      <c r="Q279" s="221">
        <f t="shared" si="335"/>
        <v>0.23941499405355599</v>
      </c>
      <c r="R279" s="223">
        <f>Q279/(24*3600)*1000000</f>
        <v>2.7710068756198609</v>
      </c>
      <c r="S279" s="174">
        <v>0.85332149999999996</v>
      </c>
      <c r="T279" s="175">
        <f>S279*(G279/F279)</f>
        <v>0.82036057133490758</v>
      </c>
      <c r="U279" s="171">
        <f>S279*G279</f>
        <v>1.5559898999755775</v>
      </c>
      <c r="V279" s="171">
        <f t="shared" ref="V279:V281" si="336">(U279/D279)*1000000</f>
        <v>2.8814627777325508</v>
      </c>
      <c r="W279" s="224">
        <f>V279/(24*3600)*1000000</f>
        <v>33.350263631163784</v>
      </c>
      <c r="X279" s="174">
        <v>5.165216</v>
      </c>
      <c r="Y279" s="175">
        <f>X279*(G279/F279)</f>
        <v>4.9657011440918888</v>
      </c>
      <c r="Z279" s="171">
        <f>X279*G279</f>
        <v>9.418518023033819</v>
      </c>
      <c r="AA279" s="171">
        <f>(Z279/D279)*1000000</f>
        <v>17.441700042655221</v>
      </c>
      <c r="AB279" s="224">
        <f>AA279/(24*3600)*1000000</f>
        <v>201.87152827147247</v>
      </c>
      <c r="AC279" s="174">
        <v>10.761468000000001</v>
      </c>
      <c r="AD279" s="175">
        <f>AC279*(G279/F279)</f>
        <v>10.345788822714916</v>
      </c>
      <c r="AE279" s="171">
        <f>AC279*G279</f>
        <v>19.623009049825161</v>
      </c>
      <c r="AF279" s="171">
        <f>(AE279/D279)*1000000</f>
        <v>36.338905647824369</v>
      </c>
      <c r="AG279" s="224">
        <f>AF279/(24*3600)*1000000</f>
        <v>420.58918573870795</v>
      </c>
      <c r="AH279" s="191"/>
      <c r="AI279" s="3"/>
      <c r="AJ279" s="3"/>
      <c r="AK279" s="3"/>
      <c r="AL279" s="3"/>
      <c r="AM279" s="3"/>
      <c r="AN279" s="3"/>
      <c r="AO279" s="3"/>
    </row>
    <row r="280" spans="1:41" s="30" customFormat="1" hidden="1" outlineLevel="2" x14ac:dyDescent="0.25">
      <c r="A280" s="3">
        <v>6</v>
      </c>
      <c r="B280" s="378"/>
      <c r="C280" s="168">
        <v>141.1154334863588</v>
      </c>
      <c r="D280" s="169">
        <v>1242500</v>
      </c>
      <c r="E280" s="170">
        <v>2</v>
      </c>
      <c r="F280" s="171">
        <v>1.8246640738931992</v>
      </c>
      <c r="G280" s="172">
        <v>1.7514003910774205</v>
      </c>
      <c r="H280" s="176">
        <v>0.18409120000000001</v>
      </c>
      <c r="I280" s="175">
        <f>H280*F280</f>
        <v>0.33590459895988772</v>
      </c>
      <c r="J280" s="173">
        <f>(I280/D280)*1000000</f>
        <v>0.27034575369005048</v>
      </c>
      <c r="K280" s="176">
        <v>0.147818</v>
      </c>
      <c r="L280" s="175">
        <f>K280*(G280/F280)</f>
        <v>0.14188283022195097</v>
      </c>
      <c r="M280" s="175">
        <f>K280*G280</f>
        <v>0.25888850300828214</v>
      </c>
      <c r="N280" s="173">
        <f>(M280/D280)*1000000</f>
        <v>0.20836096821592123</v>
      </c>
      <c r="O280" s="174">
        <f t="shared" si="335"/>
        <v>4.2208369778049037E-2</v>
      </c>
      <c r="P280" s="221">
        <f t="shared" si="335"/>
        <v>7.7016095951605579E-2</v>
      </c>
      <c r="Q280" s="221">
        <f t="shared" si="335"/>
        <v>6.198478547412925E-2</v>
      </c>
      <c r="R280" s="223">
        <f>Q280/(24*3600)*1000000</f>
        <v>0.7174164985431627</v>
      </c>
      <c r="S280" s="174">
        <v>0.53899940000000002</v>
      </c>
      <c r="T280" s="175">
        <f>S280*(G280/F280)</f>
        <v>0.51735756376039077</v>
      </c>
      <c r="U280" s="171">
        <f>S280*G280</f>
        <v>0.94400375995049501</v>
      </c>
      <c r="V280" s="171">
        <f t="shared" si="336"/>
        <v>0.75976157742494566</v>
      </c>
      <c r="W280" s="224">
        <f>V280/(24*3600)*1000000</f>
        <v>8.7935367757516865</v>
      </c>
      <c r="X280" s="174">
        <v>4.8024040000000001</v>
      </c>
      <c r="Y280" s="175">
        <f>X280*(G280/F280)</f>
        <v>4.6095784775143631</v>
      </c>
      <c r="Z280" s="171">
        <f>X280*G280</f>
        <v>8.410932243711768</v>
      </c>
      <c r="AA280" s="171">
        <f>(Z280/D280)*1000000</f>
        <v>6.7693619667700347</v>
      </c>
      <c r="AB280" s="224">
        <f>AA280/(24*3600)*1000000</f>
        <v>78.349096837616131</v>
      </c>
      <c r="AC280" s="174">
        <v>3.7099739999999999</v>
      </c>
      <c r="AD280" s="175">
        <f>AC280*(G280/F280)</f>
        <v>3.5610115897242034</v>
      </c>
      <c r="AE280" s="171">
        <f>AC280*G280</f>
        <v>6.4976499144870621</v>
      </c>
      <c r="AF280" s="171">
        <f>(AE280/D280)*1000000</f>
        <v>5.2294969130680578</v>
      </c>
      <c r="AG280" s="224">
        <f>AF280/(24*3600)*1000000</f>
        <v>60.526584641991413</v>
      </c>
      <c r="AH280" s="191"/>
      <c r="AI280" s="3"/>
      <c r="AJ280" s="3"/>
      <c r="AK280" s="3"/>
      <c r="AL280" s="3"/>
      <c r="AM280" s="3"/>
      <c r="AN280" s="3"/>
      <c r="AO280" s="3"/>
    </row>
    <row r="281" spans="1:41" s="30" customFormat="1" hidden="1" outlineLevel="2" x14ac:dyDescent="0.25">
      <c r="A281" s="3">
        <v>8</v>
      </c>
      <c r="B281" s="379"/>
      <c r="C281" s="168">
        <v>204.79381011372342</v>
      </c>
      <c r="D281" s="169">
        <v>965000</v>
      </c>
      <c r="E281" s="170">
        <v>1.9</v>
      </c>
      <c r="F281" s="171">
        <v>1.7023739732402567</v>
      </c>
      <c r="G281" s="172">
        <v>1.6291102904244781</v>
      </c>
      <c r="H281" s="176">
        <v>0.18648000000000001</v>
      </c>
      <c r="I281" s="175">
        <f>H281*F281</f>
        <v>0.3174586985298431</v>
      </c>
      <c r="J281" s="173">
        <f>(I281/D281)*1000000</f>
        <v>0.32897274459051101</v>
      </c>
      <c r="K281" s="176">
        <v>0.1144738</v>
      </c>
      <c r="L281" s="175">
        <f>K281*(G281/F281)</f>
        <v>0.10954728426036278</v>
      </c>
      <c r="M281" s="175">
        <f>K281*G281</f>
        <v>0.18649044556399361</v>
      </c>
      <c r="N281" s="173">
        <f>(M281/D281)*1000000</f>
        <v>0.1932543477347084</v>
      </c>
      <c r="O281" s="174">
        <f t="shared" si="335"/>
        <v>7.6932715739637225E-2</v>
      </c>
      <c r="P281" s="221">
        <f t="shared" si="335"/>
        <v>0.13096825296584949</v>
      </c>
      <c r="Q281" s="221">
        <f t="shared" si="335"/>
        <v>0.13571839685580261</v>
      </c>
      <c r="R281" s="223">
        <f>Q281/(24*3600)*1000000</f>
        <v>1.5708147784236413</v>
      </c>
      <c r="S281" s="174">
        <v>0</v>
      </c>
      <c r="T281" s="175">
        <f>S281*(G281/F281)</f>
        <v>0</v>
      </c>
      <c r="U281" s="171">
        <f>S281*G281</f>
        <v>0</v>
      </c>
      <c r="V281" s="171">
        <f t="shared" si="336"/>
        <v>0</v>
      </c>
      <c r="W281" s="224">
        <f>V281/(24*3600)*1000000</f>
        <v>0</v>
      </c>
      <c r="X281" s="174">
        <v>0.56571539999999998</v>
      </c>
      <c r="Y281" s="175">
        <f>X281*(G281/F281)</f>
        <v>0.5413691668684435</v>
      </c>
      <c r="Z281" s="171">
        <f>X281*G281</f>
        <v>0.92161277959159971</v>
      </c>
      <c r="AA281" s="171">
        <f>(Z281/D281)*1000000</f>
        <v>0.95503914983585469</v>
      </c>
      <c r="AB281" s="224">
        <f>AA281/(24*3600)*1000000</f>
        <v>11.053693863840911</v>
      </c>
      <c r="AC281" s="174">
        <v>0.63720399999999999</v>
      </c>
      <c r="AD281" s="175">
        <f>AC281*(G281/F281)</f>
        <v>0.60978117018776523</v>
      </c>
      <c r="AE281" s="171">
        <f>AC281*G281</f>
        <v>1.0380755934996391</v>
      </c>
      <c r="AF281" s="171">
        <f>(AE281/D281)*1000000</f>
        <v>1.075726003626569</v>
      </c>
      <c r="AG281" s="224">
        <f>AF281/(24*3600)*1000000</f>
        <v>12.450532449381585</v>
      </c>
      <c r="AH281" s="191"/>
      <c r="AI281" s="3"/>
      <c r="AJ281" s="3"/>
      <c r="AK281" s="3"/>
      <c r="AL281" s="3"/>
      <c r="AM281" s="3"/>
      <c r="AN281" s="3"/>
      <c r="AO281" s="3"/>
    </row>
    <row r="282" spans="1:41" s="30" customFormat="1" outlineLevel="1" collapsed="1" x14ac:dyDescent="0.25">
      <c r="A282" s="380" t="s">
        <v>18</v>
      </c>
      <c r="B282" s="177" t="s">
        <v>19</v>
      </c>
      <c r="C282" s="178">
        <v>185.59074154882055</v>
      </c>
      <c r="D282" s="179">
        <v>868125</v>
      </c>
      <c r="E282" s="180">
        <v>1.9750000000000001</v>
      </c>
      <c r="F282" s="181">
        <v>1.8187484749785452</v>
      </c>
      <c r="G282" s="182">
        <v>1.7454847921627663</v>
      </c>
      <c r="H282" s="187">
        <f t="shared" ref="H282:AF282" si="337">AVERAGE(H278:H281)</f>
        <v>0.24501785000000001</v>
      </c>
      <c r="I282" s="181">
        <f t="shared" si="337"/>
        <v>0.44763201289250226</v>
      </c>
      <c r="J282" s="183">
        <f t="shared" si="337"/>
        <v>0.58547909874829773</v>
      </c>
      <c r="K282" s="187">
        <f t="shared" si="337"/>
        <v>0.13632130000000001</v>
      </c>
      <c r="L282" s="181">
        <f t="shared" si="337"/>
        <v>0.13083708993626922</v>
      </c>
      <c r="M282" s="181">
        <f t="shared" si="337"/>
        <v>0.23862462714615437</v>
      </c>
      <c r="N282" s="183">
        <f t="shared" si="337"/>
        <v>0.30421296938379949</v>
      </c>
      <c r="O282" s="187">
        <f t="shared" si="337"/>
        <v>0.1141807600637308</v>
      </c>
      <c r="P282" s="182">
        <f t="shared" si="337"/>
        <v>0.20900738574634789</v>
      </c>
      <c r="Q282" s="182">
        <f t="shared" si="337"/>
        <v>0.28126612936449824</v>
      </c>
      <c r="R282" s="192">
        <f t="shared" si="337"/>
        <v>3.2553950157928035</v>
      </c>
      <c r="S282" s="187">
        <f t="shared" si="337"/>
        <v>0.54473565000000002</v>
      </c>
      <c r="T282" s="181">
        <f t="shared" si="337"/>
        <v>0.52330223412014665</v>
      </c>
      <c r="U282" s="181">
        <f t="shared" si="337"/>
        <v>0.97464734315658907</v>
      </c>
      <c r="V282" s="181">
        <f t="shared" si="337"/>
        <v>1.3925804724791271</v>
      </c>
      <c r="W282" s="184">
        <f t="shared" si="337"/>
        <v>16.117829542582491</v>
      </c>
      <c r="X282" s="187">
        <f t="shared" si="337"/>
        <v>3.7148868499999996</v>
      </c>
      <c r="Y282" s="181">
        <f t="shared" si="337"/>
        <v>3.5679122630152325</v>
      </c>
      <c r="Z282" s="181">
        <f t="shared" si="337"/>
        <v>6.6107427006366137</v>
      </c>
      <c r="AA282" s="181">
        <f t="shared" si="337"/>
        <v>8.9439072747150252</v>
      </c>
      <c r="AB282" s="184">
        <f t="shared" si="337"/>
        <v>103.51744530920168</v>
      </c>
      <c r="AC282" s="187">
        <f t="shared" si="337"/>
        <v>4.3090765000000006</v>
      </c>
      <c r="AD282" s="181">
        <f t="shared" si="337"/>
        <v>4.1400096263521817</v>
      </c>
      <c r="AE282" s="181">
        <f t="shared" si="337"/>
        <v>7.7354165610351844</v>
      </c>
      <c r="AF282" s="181">
        <f t="shared" si="337"/>
        <v>11.96549134331212</v>
      </c>
      <c r="AG282" s="184">
        <f>AVERAGE(AG278:AG281)</f>
        <v>138.48948314018659</v>
      </c>
      <c r="AH282" s="191"/>
      <c r="AI282" s="3"/>
      <c r="AJ282" s="3"/>
      <c r="AK282" s="3"/>
      <c r="AL282" s="3"/>
      <c r="AM282" s="3"/>
      <c r="AN282" s="3"/>
      <c r="AO282" s="3"/>
    </row>
    <row r="283" spans="1:41" s="30" customFormat="1" outlineLevel="1" x14ac:dyDescent="0.25">
      <c r="A283" s="380"/>
      <c r="B283" s="177" t="s">
        <v>20</v>
      </c>
      <c r="C283" s="178">
        <v>15.173914201805545</v>
      </c>
      <c r="D283" s="179">
        <v>152121.71319374497</v>
      </c>
      <c r="E283" s="180">
        <v>2.4999999999997514E-2</v>
      </c>
      <c r="F283" s="181">
        <v>4.1545676896512451E-2</v>
      </c>
      <c r="G283" s="182">
        <v>4.1545676896516018E-2</v>
      </c>
      <c r="H283" s="187">
        <f t="shared" ref="H283:AG283" si="338">STDEV(H278:H281)/SQRT(H284)</f>
        <v>5.6788032530814367E-2</v>
      </c>
      <c r="I283" s="181">
        <f t="shared" si="338"/>
        <v>0.10755396734684815</v>
      </c>
      <c r="J283" s="183">
        <f t="shared" si="338"/>
        <v>0.18256492392774554</v>
      </c>
      <c r="K283" s="187">
        <f t="shared" si="338"/>
        <v>8.5505117719155786E-3</v>
      </c>
      <c r="L283" s="181">
        <f t="shared" si="338"/>
        <v>8.2811119913885657E-3</v>
      </c>
      <c r="M283" s="181">
        <f t="shared" si="338"/>
        <v>1.8511508112258986E-2</v>
      </c>
      <c r="N283" s="183">
        <f t="shared" si="338"/>
        <v>6.1486486368777661E-2</v>
      </c>
      <c r="O283" s="187">
        <f t="shared" si="338"/>
        <v>5.22687972220452E-2</v>
      </c>
      <c r="P283" s="181">
        <f t="shared" si="338"/>
        <v>9.739302805983184E-2</v>
      </c>
      <c r="Q283" s="181">
        <f t="shared" si="338"/>
        <v>0.1403592896640915</v>
      </c>
      <c r="R283" s="183">
        <f t="shared" si="338"/>
        <v>1.624528815556614</v>
      </c>
      <c r="S283" s="187">
        <f t="shared" si="338"/>
        <v>0.19375756349749074</v>
      </c>
      <c r="T283" s="181">
        <f t="shared" si="338"/>
        <v>0.18619786827867213</v>
      </c>
      <c r="U283" s="181">
        <f t="shared" si="338"/>
        <v>0.34982946573074514</v>
      </c>
      <c r="V283" s="181">
        <f t="shared" si="338"/>
        <v>0.63537136144160955</v>
      </c>
      <c r="W283" s="184">
        <f t="shared" si="338"/>
        <v>7.3538352018704805</v>
      </c>
      <c r="X283" s="187">
        <f t="shared" si="338"/>
        <v>1.0636864926362422</v>
      </c>
      <c r="Y283" s="181">
        <f t="shared" si="338"/>
        <v>1.022395784898503</v>
      </c>
      <c r="Z283" s="181">
        <f t="shared" si="338"/>
        <v>1.9291492466020046</v>
      </c>
      <c r="AA283" s="181">
        <f t="shared" si="338"/>
        <v>3.4585333517157388</v>
      </c>
      <c r="AB283" s="184">
        <f t="shared" si="338"/>
        <v>40.029321200413641</v>
      </c>
      <c r="AC283" s="187">
        <f t="shared" si="338"/>
        <v>2.2404148700167674</v>
      </c>
      <c r="AD283" s="181">
        <f t="shared" si="338"/>
        <v>2.1545490702230605</v>
      </c>
      <c r="AE283" s="181">
        <f t="shared" si="338"/>
        <v>4.1162628091819613</v>
      </c>
      <c r="AF283" s="181">
        <f t="shared" si="338"/>
        <v>8.183086096206674</v>
      </c>
      <c r="AG283" s="184">
        <f t="shared" si="338"/>
        <v>94.71164463202166</v>
      </c>
      <c r="AH283" s="191"/>
      <c r="AI283" s="3"/>
      <c r="AJ283" s="3"/>
      <c r="AK283" s="3"/>
      <c r="AL283" s="3"/>
      <c r="AM283" s="3"/>
      <c r="AN283" s="3"/>
      <c r="AO283" s="3"/>
    </row>
    <row r="284" spans="1:41" s="30" customFormat="1" outlineLevel="1" x14ac:dyDescent="0.25">
      <c r="A284" s="380"/>
      <c r="B284" s="177" t="s">
        <v>21</v>
      </c>
      <c r="C284" s="185">
        <v>4</v>
      </c>
      <c r="D284" s="186">
        <v>4</v>
      </c>
      <c r="E284" s="18">
        <v>4</v>
      </c>
      <c r="F284" s="18">
        <v>4</v>
      </c>
      <c r="G284" s="18">
        <v>4</v>
      </c>
      <c r="H284" s="203">
        <f t="shared" ref="H284:AG284" si="339">COUNT(H278:H281)</f>
        <v>4</v>
      </c>
      <c r="I284" s="193">
        <f t="shared" si="339"/>
        <v>4</v>
      </c>
      <c r="J284" s="211">
        <f t="shared" si="339"/>
        <v>4</v>
      </c>
      <c r="K284" s="203">
        <f t="shared" si="339"/>
        <v>4</v>
      </c>
      <c r="L284" s="193">
        <f t="shared" si="339"/>
        <v>4</v>
      </c>
      <c r="M284" s="193">
        <f t="shared" si="339"/>
        <v>4</v>
      </c>
      <c r="N284" s="211">
        <f t="shared" si="339"/>
        <v>4</v>
      </c>
      <c r="O284" s="203">
        <f t="shared" si="339"/>
        <v>4</v>
      </c>
      <c r="P284" s="193">
        <f t="shared" si="339"/>
        <v>4</v>
      </c>
      <c r="Q284" s="193">
        <f t="shared" si="339"/>
        <v>4</v>
      </c>
      <c r="R284" s="211">
        <f t="shared" si="339"/>
        <v>4</v>
      </c>
      <c r="S284" s="203">
        <f t="shared" si="339"/>
        <v>4</v>
      </c>
      <c r="T284" s="193">
        <f t="shared" si="339"/>
        <v>4</v>
      </c>
      <c r="U284" s="193">
        <f t="shared" si="339"/>
        <v>4</v>
      </c>
      <c r="V284" s="193">
        <f t="shared" si="339"/>
        <v>4</v>
      </c>
      <c r="W284" s="208">
        <f t="shared" si="339"/>
        <v>4</v>
      </c>
      <c r="X284" s="203">
        <f t="shared" si="339"/>
        <v>4</v>
      </c>
      <c r="Y284" s="193">
        <f t="shared" si="339"/>
        <v>4</v>
      </c>
      <c r="Z284" s="193">
        <f t="shared" si="339"/>
        <v>4</v>
      </c>
      <c r="AA284" s="193">
        <f t="shared" si="339"/>
        <v>4</v>
      </c>
      <c r="AB284" s="208">
        <f t="shared" si="339"/>
        <v>4</v>
      </c>
      <c r="AC284" s="203">
        <f t="shared" si="339"/>
        <v>4</v>
      </c>
      <c r="AD284" s="193">
        <f t="shared" si="339"/>
        <v>4</v>
      </c>
      <c r="AE284" s="193">
        <f t="shared" si="339"/>
        <v>4</v>
      </c>
      <c r="AF284" s="193">
        <f t="shared" si="339"/>
        <v>4</v>
      </c>
      <c r="AG284" s="208">
        <f t="shared" si="339"/>
        <v>4</v>
      </c>
      <c r="AH284" s="191"/>
      <c r="AI284" s="3"/>
      <c r="AJ284" s="3"/>
      <c r="AK284" s="3"/>
      <c r="AL284" s="3"/>
      <c r="AM284" s="3"/>
      <c r="AN284" s="3"/>
      <c r="AO284" s="3"/>
    </row>
    <row r="285" spans="1:41" s="30" customFormat="1" outlineLevel="1" x14ac:dyDescent="0.25">
      <c r="A285" s="3"/>
      <c r="B285" s="177"/>
      <c r="C285" s="168"/>
      <c r="D285" s="169"/>
      <c r="E285" s="170">
        <v>2</v>
      </c>
      <c r="F285" s="171"/>
      <c r="G285" s="172"/>
      <c r="H285" s="176"/>
      <c r="I285" s="175"/>
      <c r="J285" s="173"/>
      <c r="K285" s="176"/>
      <c r="L285" s="175"/>
      <c r="M285" s="175"/>
      <c r="N285" s="188"/>
      <c r="O285" s="174"/>
      <c r="P285" s="171"/>
      <c r="Q285" s="171"/>
      <c r="R285" s="222"/>
      <c r="S285" s="174"/>
      <c r="T285" s="175"/>
      <c r="U285" s="171"/>
      <c r="V285" s="171"/>
      <c r="W285" s="216"/>
      <c r="X285" s="174"/>
      <c r="Y285" s="175"/>
      <c r="Z285" s="171"/>
      <c r="AA285" s="171"/>
      <c r="AB285" s="216"/>
      <c r="AC285" s="174"/>
      <c r="AD285" s="175"/>
      <c r="AE285" s="171"/>
      <c r="AF285" s="217"/>
      <c r="AG285" s="216"/>
      <c r="AH285" s="191"/>
      <c r="AI285" s="3"/>
      <c r="AJ285" s="3"/>
      <c r="AK285" s="3"/>
      <c r="AL285" s="3"/>
      <c r="AM285" s="3"/>
      <c r="AN285" s="3"/>
      <c r="AO285" s="3"/>
    </row>
    <row r="286" spans="1:41" s="30" customFormat="1" hidden="1" outlineLevel="2" x14ac:dyDescent="0.25">
      <c r="A286" s="3">
        <v>2</v>
      </c>
      <c r="B286" s="377" t="s">
        <v>22</v>
      </c>
      <c r="C286" s="168">
        <v>205.18452442090697</v>
      </c>
      <c r="D286" s="169">
        <v>725000</v>
      </c>
      <c r="E286" s="170">
        <v>2</v>
      </c>
      <c r="F286" s="171">
        <v>1.8512412197948425</v>
      </c>
      <c r="G286" s="172">
        <v>1.7047138541632851</v>
      </c>
      <c r="H286" s="176">
        <v>0.36505949999999998</v>
      </c>
      <c r="I286" s="175">
        <f>H286*F286</f>
        <v>0.67581319407769525</v>
      </c>
      <c r="J286" s="173">
        <f>(I286/D286)*1000000</f>
        <v>0.9321561297623383</v>
      </c>
      <c r="K286" s="176">
        <v>0.1769201</v>
      </c>
      <c r="L286" s="175">
        <f>K286*(G286/F286)</f>
        <v>0.16291671896943685</v>
      </c>
      <c r="M286" s="175">
        <f>K286*G286</f>
        <v>0.30159814554995384</v>
      </c>
      <c r="N286" s="173">
        <f>(M286/D286)*1000000</f>
        <v>0.41599744213786738</v>
      </c>
      <c r="O286" s="174">
        <f>H286-L286</f>
        <v>0.20214278103056313</v>
      </c>
      <c r="P286" s="171">
        <f>I286-M286</f>
        <v>0.3742150485277414</v>
      </c>
      <c r="Q286" s="171">
        <f>J286-N286</f>
        <v>0.51615868762447092</v>
      </c>
      <c r="R286" s="223">
        <f>Q286/(48*3600)*1000000</f>
        <v>2.9870294422712438</v>
      </c>
      <c r="S286" s="174">
        <v>0.66552009999999995</v>
      </c>
      <c r="T286" s="171">
        <f>S286*(G286/F286)</f>
        <v>0.61284360058699661</v>
      </c>
      <c r="U286" s="171">
        <f>S286*G286</f>
        <v>1.1345213346941347</v>
      </c>
      <c r="V286" s="171">
        <f>(U286/D286)*1000000</f>
        <v>1.5648570133712203</v>
      </c>
      <c r="W286" s="224">
        <f>V286/(48*3600)*1000000</f>
        <v>9.0558854940464126</v>
      </c>
      <c r="X286" s="174">
        <v>12.220496000000001</v>
      </c>
      <c r="Y286" s="175">
        <f>X286*(G286/F286)</f>
        <v>11.253233027220352</v>
      </c>
      <c r="Z286" s="171">
        <f>X286*G286</f>
        <v>20.832448835947009</v>
      </c>
      <c r="AA286" s="171">
        <f>(Z286/D286)*1000000</f>
        <v>28.734412187513115</v>
      </c>
      <c r="AB286" s="224">
        <f>AA286/(48*3600)*1000000</f>
        <v>166.28710756662682</v>
      </c>
      <c r="AC286" s="174">
        <v>2.2978719999999999</v>
      </c>
      <c r="AD286" s="175">
        <f>AC286*(G286/F286)</f>
        <v>2.1159934165294829</v>
      </c>
      <c r="AE286" s="171">
        <f>AC286*G286</f>
        <v>3.9172142334938962</v>
      </c>
      <c r="AF286" s="171">
        <f>(AE286/D286)*1000000</f>
        <v>5.4030541151639948</v>
      </c>
      <c r="AG286" s="224">
        <f>AF286/(48*3600)*1000000</f>
        <v>31.267674277569412</v>
      </c>
      <c r="AH286" s="191"/>
      <c r="AI286" s="3"/>
      <c r="AJ286" s="3"/>
      <c r="AK286" s="3"/>
      <c r="AL286" s="3"/>
      <c r="AM286" s="3"/>
      <c r="AN286" s="3"/>
      <c r="AO286" s="3"/>
    </row>
    <row r="287" spans="1:41" s="30" customFormat="1" hidden="1" outlineLevel="2" x14ac:dyDescent="0.25">
      <c r="A287" s="3">
        <v>5</v>
      </c>
      <c r="B287" s="378"/>
      <c r="C287" s="168">
        <v>191.26919817429297</v>
      </c>
      <c r="D287" s="169">
        <v>540000</v>
      </c>
      <c r="E287" s="170">
        <v>2</v>
      </c>
      <c r="F287" s="171">
        <v>1.8967146329858817</v>
      </c>
      <c r="G287" s="172">
        <v>1.7501872673543244</v>
      </c>
      <c r="H287" s="176">
        <v>0.17032269999999999</v>
      </c>
      <c r="I287" s="175">
        <f>H287*F287</f>
        <v>0.32305355741966441</v>
      </c>
      <c r="J287" s="173">
        <f>(I287/D287)*1000000</f>
        <v>0.59824732855493401</v>
      </c>
      <c r="K287" s="176">
        <f>AVERAGE(K288:K289)</f>
        <v>0.10111988999999999</v>
      </c>
      <c r="L287" s="175">
        <f>K287*(G287/F287)</f>
        <v>9.3308050075863569E-2</v>
      </c>
      <c r="M287" s="175">
        <f>K287*G287</f>
        <v>0.17697874395426985</v>
      </c>
      <c r="N287" s="173">
        <f>(M287/D287)*1000000</f>
        <v>0.32773841473012932</v>
      </c>
      <c r="O287" s="174">
        <f t="shared" ref="O287:Q289" si="340">H287-L287</f>
        <v>7.7014649924136425E-2</v>
      </c>
      <c r="P287" s="171">
        <f t="shared" si="340"/>
        <v>0.14607481346539455</v>
      </c>
      <c r="Q287" s="171">
        <f t="shared" si="340"/>
        <v>0.27050891382480469</v>
      </c>
      <c r="R287" s="223">
        <f>Q287/(48*3600)*1000000</f>
        <v>1.5654451031528049</v>
      </c>
      <c r="S287" s="174">
        <v>0.78416339999999995</v>
      </c>
      <c r="T287" s="171">
        <f>S287*(G287/F287)</f>
        <v>0.72358423050954113</v>
      </c>
      <c r="U287" s="171">
        <f>S287*G287</f>
        <v>1.372432798205276</v>
      </c>
      <c r="V287" s="171">
        <f t="shared" ref="V287:V289" si="341">(U287/D287)*1000000</f>
        <v>2.5415422188986594</v>
      </c>
      <c r="W287" s="224">
        <f>V287/(48*3600)*1000000</f>
        <v>14.707998951959835</v>
      </c>
      <c r="X287" s="174">
        <v>7.5775079999999999</v>
      </c>
      <c r="Y287" s="175">
        <f>X287*(G287/F287)</f>
        <v>6.9921208964354777</v>
      </c>
      <c r="Z287" s="171">
        <f>X287*G287</f>
        <v>13.262058019875532</v>
      </c>
      <c r="AA287" s="171">
        <f>(Z287/D287)*1000000</f>
        <v>24.559366703473206</v>
      </c>
      <c r="AB287" s="224">
        <f>AA287/(48*3600)*1000000</f>
        <v>142.12596471917362</v>
      </c>
      <c r="AC287" s="174">
        <v>6.0070940000000004</v>
      </c>
      <c r="AD287" s="175">
        <f>AC287*(G287/F287)</f>
        <v>5.5430264783952961</v>
      </c>
      <c r="AE287" s="171">
        <f>AC287*G287</f>
        <v>10.513539432600558</v>
      </c>
      <c r="AF287" s="171">
        <f t="shared" ref="AF287:AF289" si="342">(AE287/D287)*1000000</f>
        <v>19.469517467778811</v>
      </c>
      <c r="AG287" s="224">
        <f>AF287/(48*3600)*1000000</f>
        <v>112.67081867927553</v>
      </c>
      <c r="AH287" s="191"/>
      <c r="AI287" s="3"/>
      <c r="AJ287" s="3"/>
      <c r="AK287" s="3"/>
      <c r="AL287" s="3"/>
      <c r="AM287" s="3"/>
      <c r="AN287" s="3"/>
      <c r="AO287" s="3"/>
    </row>
    <row r="288" spans="1:41" s="30" customFormat="1" hidden="1" outlineLevel="2" x14ac:dyDescent="0.25">
      <c r="A288" s="3">
        <v>6</v>
      </c>
      <c r="B288" s="378"/>
      <c r="C288" s="168">
        <v>141.1154334863588</v>
      </c>
      <c r="D288" s="169">
        <v>1242500</v>
      </c>
      <c r="E288" s="170">
        <v>2</v>
      </c>
      <c r="F288" s="171">
        <v>1.8246640738931992</v>
      </c>
      <c r="G288" s="172">
        <v>1.6781367082616419</v>
      </c>
      <c r="H288" s="176">
        <v>0.19618569999999999</v>
      </c>
      <c r="I288" s="175">
        <f>H288*F288</f>
        <v>0.35797299860158899</v>
      </c>
      <c r="J288" s="173">
        <f>(I288/D288)*1000000</f>
        <v>0.28810704112803942</v>
      </c>
      <c r="K288" s="176">
        <v>0.1357302</v>
      </c>
      <c r="L288" s="175">
        <f>K288*(G288/F288)</f>
        <v>0.12483055609995328</v>
      </c>
      <c r="M288" s="175">
        <f>K288*G288</f>
        <v>0.22777383103969429</v>
      </c>
      <c r="N288" s="173">
        <f>(M288/D288)*1000000</f>
        <v>0.18331897870397931</v>
      </c>
      <c r="O288" s="174">
        <f t="shared" si="340"/>
        <v>7.1355143900046714E-2</v>
      </c>
      <c r="P288" s="171">
        <f t="shared" si="340"/>
        <v>0.1301991675618947</v>
      </c>
      <c r="Q288" s="171">
        <f t="shared" si="340"/>
        <v>0.10478806242406011</v>
      </c>
      <c r="R288" s="223">
        <f>Q288/(48*3600)*1000000</f>
        <v>0.6064123982873848</v>
      </c>
      <c r="S288" s="174">
        <v>0.70499710000000004</v>
      </c>
      <c r="T288" s="171">
        <f>S288*(G288/F288)</f>
        <v>0.64838318990065869</v>
      </c>
      <c r="U288" s="171">
        <f>S288*G288</f>
        <v>1.1830815127280037</v>
      </c>
      <c r="V288" s="171">
        <f t="shared" si="341"/>
        <v>0.95217827986157233</v>
      </c>
      <c r="W288" s="224">
        <f>V288/(48*3600)*1000000</f>
        <v>5.5102909714211359</v>
      </c>
      <c r="X288" s="174">
        <v>8.0342920000000007</v>
      </c>
      <c r="Y288" s="175">
        <f>X288*(G288/F288)</f>
        <v>7.3891082325776125</v>
      </c>
      <c r="Z288" s="171">
        <f>X288*G288</f>
        <v>13.482640330092844</v>
      </c>
      <c r="AA288" s="171">
        <f>(Z288/D288)*1000000</f>
        <v>10.851219581563658</v>
      </c>
      <c r="AB288" s="224">
        <f>AA288/(48*3600)*1000000</f>
        <v>62.796409615530429</v>
      </c>
      <c r="AC288" s="174">
        <v>5.2605760000000004</v>
      </c>
      <c r="AD288" s="175">
        <f>AC288*(G288/F288)</f>
        <v>4.8381320257840033</v>
      </c>
      <c r="AE288" s="171">
        <f>AC288*G288</f>
        <v>8.8279656922001948</v>
      </c>
      <c r="AF288" s="171">
        <f t="shared" si="342"/>
        <v>7.1050025691752072</v>
      </c>
      <c r="AG288" s="224">
        <f>AF288/(48*3600)*1000000</f>
        <v>41.116913016060231</v>
      </c>
      <c r="AH288" s="191"/>
      <c r="AI288" s="3"/>
      <c r="AJ288" s="3"/>
      <c r="AK288" s="3"/>
      <c r="AL288" s="3"/>
      <c r="AM288" s="3"/>
      <c r="AN288" s="3"/>
      <c r="AO288" s="3"/>
    </row>
    <row r="289" spans="1:41" s="30" customFormat="1" hidden="1" outlineLevel="2" x14ac:dyDescent="0.25">
      <c r="A289" s="3">
        <v>8</v>
      </c>
      <c r="B289" s="379"/>
      <c r="C289" s="168">
        <v>204.79381011372342</v>
      </c>
      <c r="D289" s="169">
        <v>965000</v>
      </c>
      <c r="E289" s="170">
        <v>1.9</v>
      </c>
      <c r="F289" s="171">
        <v>1.7023739732402567</v>
      </c>
      <c r="G289" s="172">
        <v>1.5558466076086994</v>
      </c>
      <c r="H289" s="176">
        <v>0.25855879999999998</v>
      </c>
      <c r="I289" s="175">
        <f>H289*F289</f>
        <v>0.44016377167223286</v>
      </c>
      <c r="J289" s="173">
        <f>(I289/D289)*1000000</f>
        <v>0.45612826080024127</v>
      </c>
      <c r="K289" s="176">
        <v>6.6509579999999999E-2</v>
      </c>
      <c r="L289" s="175">
        <f>K289*(G289/F289)</f>
        <v>6.0784942699470774E-2</v>
      </c>
      <c r="M289" s="175">
        <f>K289*G289</f>
        <v>0.1034787044164794</v>
      </c>
      <c r="N289" s="173">
        <f>(M289/D289)*1000000</f>
        <v>0.10723181804816519</v>
      </c>
      <c r="O289" s="174">
        <f t="shared" si="340"/>
        <v>0.19777385730052921</v>
      </c>
      <c r="P289" s="171">
        <f t="shared" si="340"/>
        <v>0.33668506725575348</v>
      </c>
      <c r="Q289" s="171">
        <f t="shared" si="340"/>
        <v>0.3488964427520761</v>
      </c>
      <c r="R289" s="223">
        <f>Q289/(48*3600)*1000000</f>
        <v>2.0190766362967367</v>
      </c>
      <c r="S289" s="174">
        <v>0</v>
      </c>
      <c r="T289" s="171">
        <f>S289*(G289/F289)</f>
        <v>0</v>
      </c>
      <c r="U289" s="171">
        <f>S289*G289</f>
        <v>0</v>
      </c>
      <c r="V289" s="171">
        <f t="shared" si="341"/>
        <v>0</v>
      </c>
      <c r="W289" s="224">
        <f>V289/(48*3600)*1000000</f>
        <v>0</v>
      </c>
      <c r="X289" s="174">
        <v>2.0696650000000001</v>
      </c>
      <c r="Y289" s="175">
        <f>X289*(G289/F289)</f>
        <v>1.8915240245405276</v>
      </c>
      <c r="Z289" s="171">
        <f>X289*G289</f>
        <v>3.2200812691364589</v>
      </c>
      <c r="AA289" s="171">
        <f>(Z289/D289)*1000000</f>
        <v>3.3368717814885582</v>
      </c>
      <c r="AB289" s="224">
        <f>AA289/(48*3600)*1000000</f>
        <v>19.310600587318042</v>
      </c>
      <c r="AC289" s="174">
        <v>3.046233</v>
      </c>
      <c r="AD289" s="175">
        <f>AC289*(G289/F289)</f>
        <v>2.7840365005197287</v>
      </c>
      <c r="AE289" s="171">
        <f>AC289*G289</f>
        <v>4.739471279035671</v>
      </c>
      <c r="AF289" s="171">
        <f t="shared" si="342"/>
        <v>4.9113692010732342</v>
      </c>
      <c r="AG289" s="224">
        <f>AF289/(48*3600)*1000000</f>
        <v>28.422275469173808</v>
      </c>
      <c r="AH289" s="191"/>
      <c r="AI289" s="3"/>
      <c r="AJ289" s="3"/>
      <c r="AK289" s="3"/>
      <c r="AL289" s="3"/>
      <c r="AM289" s="3"/>
      <c r="AN289" s="3"/>
      <c r="AO289" s="3"/>
    </row>
    <row r="290" spans="1:41" s="30" customFormat="1" outlineLevel="1" collapsed="1" x14ac:dyDescent="0.25">
      <c r="A290" s="380" t="s">
        <v>22</v>
      </c>
      <c r="B290" s="177" t="s">
        <v>19</v>
      </c>
      <c r="C290" s="178">
        <v>185.59074154882055</v>
      </c>
      <c r="D290" s="179">
        <v>868125</v>
      </c>
      <c r="E290" s="180">
        <v>1.9750000000000001</v>
      </c>
      <c r="F290" s="181">
        <v>1.8187484749785452</v>
      </c>
      <c r="G290" s="182">
        <v>1.6722211093469876</v>
      </c>
      <c r="H290" s="187">
        <f t="shared" ref="H290:AG290" si="343">AVERAGE(H286:H289)</f>
        <v>0.24753167499999998</v>
      </c>
      <c r="I290" s="181">
        <f t="shared" si="343"/>
        <v>0.44925088044279538</v>
      </c>
      <c r="J290" s="183">
        <f t="shared" si="343"/>
        <v>0.56865969006138828</v>
      </c>
      <c r="K290" s="187">
        <f t="shared" si="343"/>
        <v>0.12006994250000001</v>
      </c>
      <c r="L290" s="181">
        <f t="shared" si="343"/>
        <v>0.11046006696118113</v>
      </c>
      <c r="M290" s="181">
        <f t="shared" si="343"/>
        <v>0.20245735624009936</v>
      </c>
      <c r="N290" s="183">
        <f t="shared" si="343"/>
        <v>0.25857166340503529</v>
      </c>
      <c r="O290" s="187">
        <f t="shared" si="343"/>
        <v>0.13707160803881888</v>
      </c>
      <c r="P290" s="181">
        <f t="shared" si="343"/>
        <v>0.24679352420269607</v>
      </c>
      <c r="Q290" s="181">
        <f t="shared" si="343"/>
        <v>0.31008802665635293</v>
      </c>
      <c r="R290" s="183">
        <f t="shared" si="343"/>
        <v>1.7944908950020428</v>
      </c>
      <c r="S290" s="187">
        <f t="shared" si="343"/>
        <v>0.53867014999999996</v>
      </c>
      <c r="T290" s="181">
        <f t="shared" si="343"/>
        <v>0.49620275524929913</v>
      </c>
      <c r="U290" s="181">
        <f t="shared" si="343"/>
        <v>0.92250891140685365</v>
      </c>
      <c r="V290" s="181">
        <f t="shared" si="343"/>
        <v>1.2646443780328629</v>
      </c>
      <c r="W290" s="184">
        <f t="shared" si="343"/>
        <v>7.3185438543568457</v>
      </c>
      <c r="X290" s="187">
        <f t="shared" si="343"/>
        <v>7.47549025</v>
      </c>
      <c r="Y290" s="181">
        <f t="shared" si="343"/>
        <v>6.8814965451934924</v>
      </c>
      <c r="Z290" s="181">
        <f t="shared" si="343"/>
        <v>12.699307113762961</v>
      </c>
      <c r="AA290" s="181">
        <f t="shared" si="343"/>
        <v>16.870467563509632</v>
      </c>
      <c r="AB290" s="184">
        <f t="shared" si="343"/>
        <v>97.630020622162235</v>
      </c>
      <c r="AC290" s="187">
        <f t="shared" si="343"/>
        <v>4.1529437500000004</v>
      </c>
      <c r="AD290" s="181">
        <f t="shared" si="343"/>
        <v>3.8202971053071275</v>
      </c>
      <c r="AE290" s="181">
        <f t="shared" si="343"/>
        <v>6.9995476593325794</v>
      </c>
      <c r="AF290" s="181">
        <f t="shared" si="343"/>
        <v>9.2222358382978111</v>
      </c>
      <c r="AG290" s="184">
        <f t="shared" si="343"/>
        <v>53.36942036051974</v>
      </c>
      <c r="AH290" s="191"/>
      <c r="AI290" s="3"/>
      <c r="AJ290" s="3"/>
      <c r="AK290" s="3"/>
      <c r="AL290" s="3"/>
      <c r="AM290" s="3"/>
      <c r="AN290" s="3"/>
      <c r="AO290" s="3"/>
    </row>
    <row r="291" spans="1:41" s="30" customFormat="1" outlineLevel="1" x14ac:dyDescent="0.25">
      <c r="A291" s="380"/>
      <c r="B291" s="177" t="s">
        <v>20</v>
      </c>
      <c r="C291" s="178">
        <v>15.173914201805545</v>
      </c>
      <c r="D291" s="179">
        <v>152121.71319374497</v>
      </c>
      <c r="E291" s="180">
        <v>2.4999999999997514E-2</v>
      </c>
      <c r="F291" s="181">
        <v>4.1545676896512451E-2</v>
      </c>
      <c r="G291" s="182">
        <v>4.1545676896516018E-2</v>
      </c>
      <c r="H291" s="187">
        <f t="shared" ref="H291:AG291" si="344">STDEV(H286:H289)/SQRT(H292)</f>
        <v>4.3332072517793245E-2</v>
      </c>
      <c r="I291" s="181">
        <f t="shared" si="344"/>
        <v>7.9409525854390109E-2</v>
      </c>
      <c r="J291" s="183">
        <f t="shared" si="344"/>
        <v>0.13674130119254588</v>
      </c>
      <c r="K291" s="187">
        <f t="shared" si="344"/>
        <v>2.3637895058615205E-2</v>
      </c>
      <c r="L291" s="181">
        <f t="shared" si="344"/>
        <v>2.1832737176950161E-2</v>
      </c>
      <c r="M291" s="181">
        <f t="shared" si="344"/>
        <v>4.1749005179856746E-2</v>
      </c>
      <c r="N291" s="183">
        <f t="shared" si="344"/>
        <v>6.9602221376107415E-2</v>
      </c>
      <c r="O291" s="187">
        <f t="shared" si="344"/>
        <v>3.6336978980146789E-2</v>
      </c>
      <c r="P291" s="181">
        <f t="shared" si="344"/>
        <v>6.3281933353080258E-2</v>
      </c>
      <c r="Q291" s="181">
        <f t="shared" si="344"/>
        <v>8.5481865502772494E-2</v>
      </c>
      <c r="R291" s="183">
        <f t="shared" si="344"/>
        <v>0.4946867216595624</v>
      </c>
      <c r="S291" s="187">
        <f t="shared" si="344"/>
        <v>0.18124293788722043</v>
      </c>
      <c r="T291" s="181">
        <f t="shared" si="344"/>
        <v>0.16700386250530486</v>
      </c>
      <c r="U291" s="181">
        <f t="shared" si="344"/>
        <v>0.31175598680756089</v>
      </c>
      <c r="V291" s="181">
        <f t="shared" si="344"/>
        <v>0.53366314186487318</v>
      </c>
      <c r="W291" s="184">
        <f t="shared" si="344"/>
        <v>3.0883283672735713</v>
      </c>
      <c r="X291" s="187">
        <f t="shared" si="344"/>
        <v>2.082880481812563</v>
      </c>
      <c r="Y291" s="181">
        <f t="shared" si="344"/>
        <v>1.9209765961920893</v>
      </c>
      <c r="Z291" s="181">
        <f t="shared" si="344"/>
        <v>3.6163288981680264</v>
      </c>
      <c r="AA291" s="181">
        <f t="shared" si="344"/>
        <v>5.9108791864750927</v>
      </c>
      <c r="AB291" s="184">
        <f t="shared" si="344"/>
        <v>34.206476773582693</v>
      </c>
      <c r="AC291" s="187">
        <f t="shared" si="344"/>
        <v>0.88179845735050422</v>
      </c>
      <c r="AD291" s="181">
        <f t="shared" si="344"/>
        <v>0.81559137659218151</v>
      </c>
      <c r="AE291" s="181">
        <f t="shared" si="344"/>
        <v>1.5890242099668421</v>
      </c>
      <c r="AF291" s="181">
        <f t="shared" si="344"/>
        <v>3.4479363116221871</v>
      </c>
      <c r="AG291" s="184">
        <f t="shared" si="344"/>
        <v>19.953335136702471</v>
      </c>
      <c r="AH291" s="191"/>
      <c r="AI291" s="3"/>
      <c r="AJ291" s="3"/>
      <c r="AK291" s="3"/>
      <c r="AL291" s="3"/>
      <c r="AM291" s="3"/>
      <c r="AN291" s="3"/>
      <c r="AO291" s="3"/>
    </row>
    <row r="292" spans="1:41" s="30" customFormat="1" outlineLevel="1" x14ac:dyDescent="0.25">
      <c r="A292" s="380"/>
      <c r="B292" s="177" t="s">
        <v>21</v>
      </c>
      <c r="C292" s="185">
        <v>4</v>
      </c>
      <c r="D292" s="186">
        <v>4</v>
      </c>
      <c r="E292" s="18">
        <v>4</v>
      </c>
      <c r="F292" s="18">
        <v>4</v>
      </c>
      <c r="G292" s="18">
        <v>4</v>
      </c>
      <c r="H292" s="203">
        <f t="shared" ref="H292:AG292" si="345">COUNT(H286:H289)</f>
        <v>4</v>
      </c>
      <c r="I292" s="193">
        <f t="shared" si="345"/>
        <v>4</v>
      </c>
      <c r="J292" s="211">
        <f t="shared" si="345"/>
        <v>4</v>
      </c>
      <c r="K292" s="203">
        <f t="shared" si="345"/>
        <v>4</v>
      </c>
      <c r="L292" s="193">
        <f t="shared" si="345"/>
        <v>4</v>
      </c>
      <c r="M292" s="193">
        <f t="shared" si="345"/>
        <v>4</v>
      </c>
      <c r="N292" s="211">
        <f t="shared" si="345"/>
        <v>4</v>
      </c>
      <c r="O292" s="203">
        <f t="shared" si="345"/>
        <v>4</v>
      </c>
      <c r="P292" s="193">
        <f t="shared" si="345"/>
        <v>4</v>
      </c>
      <c r="Q292" s="193">
        <f t="shared" si="345"/>
        <v>4</v>
      </c>
      <c r="R292" s="211">
        <f t="shared" si="345"/>
        <v>4</v>
      </c>
      <c r="S292" s="203">
        <f t="shared" si="345"/>
        <v>4</v>
      </c>
      <c r="T292" s="193">
        <f t="shared" si="345"/>
        <v>4</v>
      </c>
      <c r="U292" s="193">
        <f t="shared" si="345"/>
        <v>4</v>
      </c>
      <c r="V292" s="193">
        <f t="shared" si="345"/>
        <v>4</v>
      </c>
      <c r="W292" s="208">
        <f t="shared" si="345"/>
        <v>4</v>
      </c>
      <c r="X292" s="203">
        <f t="shared" si="345"/>
        <v>4</v>
      </c>
      <c r="Y292" s="193">
        <f t="shared" si="345"/>
        <v>4</v>
      </c>
      <c r="Z292" s="193">
        <f t="shared" si="345"/>
        <v>4</v>
      </c>
      <c r="AA292" s="193">
        <f t="shared" si="345"/>
        <v>4</v>
      </c>
      <c r="AB292" s="208">
        <f t="shared" si="345"/>
        <v>4</v>
      </c>
      <c r="AC292" s="203">
        <f t="shared" si="345"/>
        <v>4</v>
      </c>
      <c r="AD292" s="193">
        <f t="shared" si="345"/>
        <v>4</v>
      </c>
      <c r="AE292" s="193">
        <f t="shared" si="345"/>
        <v>4</v>
      </c>
      <c r="AF292" s="193">
        <f t="shared" si="345"/>
        <v>4</v>
      </c>
      <c r="AG292" s="208">
        <f t="shared" si="345"/>
        <v>4</v>
      </c>
      <c r="AH292" s="191"/>
      <c r="AI292" s="3"/>
      <c r="AJ292" s="3"/>
      <c r="AK292" s="3"/>
      <c r="AL292" s="3"/>
      <c r="AM292" s="3"/>
      <c r="AN292" s="3"/>
      <c r="AO292" s="3"/>
    </row>
    <row r="293" spans="1:41" s="28" customFormat="1" ht="14.25" outlineLevel="1" x14ac:dyDescent="0.2">
      <c r="A293" s="3"/>
      <c r="B293" s="177"/>
      <c r="C293" s="168"/>
      <c r="D293" s="169"/>
      <c r="E293" s="170"/>
      <c r="F293" s="171"/>
      <c r="G293" s="172"/>
      <c r="H293" s="176"/>
      <c r="I293" s="175"/>
      <c r="J293" s="173"/>
      <c r="K293" s="176"/>
      <c r="L293" s="175"/>
      <c r="M293" s="175"/>
      <c r="N293" s="188"/>
      <c r="O293" s="174"/>
      <c r="P293" s="171"/>
      <c r="Q293" s="171"/>
      <c r="R293" s="222"/>
      <c r="S293" s="174"/>
      <c r="T293" s="171"/>
      <c r="U293" s="171"/>
      <c r="V293" s="171"/>
      <c r="W293" s="216"/>
      <c r="X293" s="174"/>
      <c r="Y293" s="175"/>
      <c r="Z293" s="171"/>
      <c r="AA293" s="171"/>
      <c r="AB293" s="216"/>
      <c r="AC293" s="174"/>
      <c r="AD293" s="175"/>
      <c r="AE293" s="171"/>
      <c r="AF293" s="217"/>
      <c r="AG293" s="216"/>
      <c r="AH293" s="3"/>
      <c r="AI293" s="3"/>
      <c r="AJ293" s="3"/>
      <c r="AK293" s="3"/>
      <c r="AL293" s="3"/>
      <c r="AM293" s="3"/>
      <c r="AN293" s="3"/>
      <c r="AO293" s="3"/>
    </row>
    <row r="294" spans="1:41" s="30" customFormat="1" hidden="1" outlineLevel="2" x14ac:dyDescent="0.25">
      <c r="A294" s="3">
        <v>2</v>
      </c>
      <c r="B294" s="377" t="s">
        <v>23</v>
      </c>
      <c r="C294" s="168">
        <v>205.18452442090697</v>
      </c>
      <c r="D294" s="169">
        <v>725000</v>
      </c>
      <c r="E294" s="170">
        <v>2</v>
      </c>
      <c r="F294" s="171">
        <v>1.8512412197948425</v>
      </c>
      <c r="G294" s="172">
        <v>1.8045185145195803</v>
      </c>
      <c r="H294" s="176">
        <v>6.9806999999999997</v>
      </c>
      <c r="I294" s="175">
        <f>H294*F294</f>
        <v>12.922959583021855</v>
      </c>
      <c r="J294" s="173">
        <f t="shared" ref="J294:J321" si="346">(I294/D294)*1000000</f>
        <v>17.824771838650836</v>
      </c>
      <c r="K294" s="176">
        <v>2.9532219999999998</v>
      </c>
      <c r="L294" s="175">
        <f>K294*(G294/F294)</f>
        <v>2.8786868612817127</v>
      </c>
      <c r="M294" s="175">
        <f>K294*G294</f>
        <v>5.3291437764865437</v>
      </c>
      <c r="N294" s="173">
        <f t="shared" ref="N294:N321" si="347">(M294/D294)*1000000</f>
        <v>7.3505431399814389</v>
      </c>
      <c r="O294" s="174">
        <f>H294-L294</f>
        <v>4.102013138718287</v>
      </c>
      <c r="P294" s="171">
        <f>I294-M294</f>
        <v>7.5938158065353116</v>
      </c>
      <c r="Q294" s="171">
        <f>J294-N294</f>
        <v>10.474228698669396</v>
      </c>
      <c r="R294" s="223">
        <f t="shared" ref="R294:R312" si="348">Q294/(24*3600)*1000000</f>
        <v>121.22949882719209</v>
      </c>
      <c r="S294" s="174">
        <v>1.6386210000000001</v>
      </c>
      <c r="T294" s="171">
        <f>S294*(G294/F294)</f>
        <v>1.5972645278005859</v>
      </c>
      <c r="U294" s="171">
        <f>S294*G294</f>
        <v>2.9569219327805896</v>
      </c>
      <c r="V294" s="171">
        <f>(U294/D294)*1000000</f>
        <v>4.0785130107318475</v>
      </c>
      <c r="W294" s="224">
        <f t="shared" ref="W294:W312" si="349">V294/(24*3600)*1000000</f>
        <v>47.205011698285269</v>
      </c>
      <c r="X294" s="174">
        <v>5.203424</v>
      </c>
      <c r="Y294" s="175">
        <f>X294*(G294/F294)</f>
        <v>5.0720969512207121</v>
      </c>
      <c r="Z294" s="171">
        <f>X294*G294</f>
        <v>9.3896749468955321</v>
      </c>
      <c r="AA294" s="171">
        <f t="shared" ref="AA294:AA310" si="350">(Z294/D294)*1000000</f>
        <v>12.951275788821423</v>
      </c>
      <c r="AB294" s="224">
        <f t="shared" ref="AB294:AB313" si="351">AA294/(24*3600)*1000000</f>
        <v>149.89902533358128</v>
      </c>
      <c r="AC294" s="174">
        <v>1.819159</v>
      </c>
      <c r="AD294" s="175">
        <f>AC294*(G294/F294)</f>
        <v>1.7732460044935257</v>
      </c>
      <c r="AE294" s="171">
        <f>AC294*G294</f>
        <v>3.2827060963549251</v>
      </c>
      <c r="AF294" s="171">
        <f>(AE294/D294)*1000000</f>
        <v>4.5278704777309304</v>
      </c>
      <c r="AG294" s="224">
        <f t="shared" ref="AG294:AG313" si="352">AF294/(24*3600)*1000000</f>
        <v>52.405908307070952</v>
      </c>
      <c r="AH294" s="191"/>
      <c r="AI294" s="3"/>
      <c r="AJ294" s="3"/>
      <c r="AK294" s="3"/>
      <c r="AL294" s="3"/>
      <c r="AM294" s="3"/>
      <c r="AN294" s="3"/>
      <c r="AO294" s="3"/>
    </row>
    <row r="295" spans="1:41" s="30" customFormat="1" hidden="1" outlineLevel="2" x14ac:dyDescent="0.25">
      <c r="A295" s="3">
        <v>5</v>
      </c>
      <c r="B295" s="378"/>
      <c r="C295" s="168">
        <v>191.26919817429297</v>
      </c>
      <c r="D295" s="169">
        <v>540000</v>
      </c>
      <c r="E295" s="170">
        <v>2</v>
      </c>
      <c r="F295" s="171">
        <v>1.8967146329858817</v>
      </c>
      <c r="G295" s="172">
        <v>1.8499919277106196</v>
      </c>
      <c r="H295" s="176">
        <v>6.7205190000000004</v>
      </c>
      <c r="I295" s="175">
        <f>H295*F295</f>
        <v>12.746906728559646</v>
      </c>
      <c r="J295" s="173">
        <f>(I295/D295)*1000000</f>
        <v>23.605382830666009</v>
      </c>
      <c r="K295" s="176">
        <v>1.869942</v>
      </c>
      <c r="L295" s="175">
        <f>K295*(G295/F295)</f>
        <v>1.8238787981727991</v>
      </c>
      <c r="M295" s="175">
        <f>K295*G295</f>
        <v>3.4593776052870515</v>
      </c>
      <c r="N295" s="173">
        <f>(M295/D295)*1000000</f>
        <v>6.406254824605651</v>
      </c>
      <c r="O295" s="174">
        <f t="shared" ref="O295:Q297" si="353">H295-L295</f>
        <v>4.8966402018272017</v>
      </c>
      <c r="P295" s="171">
        <f t="shared" si="353"/>
        <v>9.2875291232725949</v>
      </c>
      <c r="Q295" s="171">
        <f t="shared" si="353"/>
        <v>17.199128006060359</v>
      </c>
      <c r="R295" s="223">
        <f>Q295/(24*3600)*1000000</f>
        <v>199.06398155162455</v>
      </c>
      <c r="S295" s="174">
        <v>2.7974459999999999</v>
      </c>
      <c r="T295" s="171">
        <f>S295*(G295/F295)</f>
        <v>2.7285351355460778</v>
      </c>
      <c r="U295" s="171">
        <f>S295*G295</f>
        <v>5.1752525182063618</v>
      </c>
      <c r="V295" s="171">
        <f t="shared" ref="V295:V297" si="354">(U295/D295)*1000000</f>
        <v>9.58380095964141</v>
      </c>
      <c r="W295" s="224">
        <f>V295/(24*3600)*1000000</f>
        <v>110.92362221807187</v>
      </c>
      <c r="X295" s="174">
        <v>5.2645980000000003</v>
      </c>
      <c r="Y295" s="175">
        <f>X295*(G295/F295)</f>
        <v>5.1349125657923729</v>
      </c>
      <c r="Z295" s="171">
        <f>X295*G295</f>
        <v>9.7394638026414739</v>
      </c>
      <c r="AA295" s="171">
        <f>(Z295/D295)*1000000</f>
        <v>18.036044078965691</v>
      </c>
      <c r="AB295" s="224">
        <f>AA295/(24*3600)*1000000</f>
        <v>208.750510173214</v>
      </c>
      <c r="AC295" s="174">
        <v>5.545382</v>
      </c>
      <c r="AD295" s="175">
        <f>AC295*(G295/F295)</f>
        <v>5.4087798752951013</v>
      </c>
      <c r="AE295" s="171">
        <f>AC295*G295</f>
        <v>10.258911936071771</v>
      </c>
      <c r="AF295" s="171">
        <f t="shared" ref="AF295:AF297" si="355">(AE295/D295)*1000000</f>
        <v>18.997985066799576</v>
      </c>
      <c r="AG295" s="224">
        <f>AF295/(24*3600)*1000000</f>
        <v>219.88408642129139</v>
      </c>
      <c r="AH295" s="191"/>
      <c r="AI295" s="3"/>
      <c r="AJ295" s="3"/>
      <c r="AK295" s="3"/>
      <c r="AL295" s="3"/>
      <c r="AM295" s="3"/>
      <c r="AN295" s="3"/>
      <c r="AO295" s="3"/>
    </row>
    <row r="296" spans="1:41" s="30" customFormat="1" hidden="1" outlineLevel="2" x14ac:dyDescent="0.25">
      <c r="A296" s="3">
        <v>6</v>
      </c>
      <c r="B296" s="378"/>
      <c r="C296" s="168">
        <v>141.1154334863588</v>
      </c>
      <c r="D296" s="169">
        <v>1242500</v>
      </c>
      <c r="E296" s="170">
        <v>2</v>
      </c>
      <c r="F296" s="171">
        <v>1.8246640738931992</v>
      </c>
      <c r="G296" s="172">
        <v>1.7779413686179371</v>
      </c>
      <c r="H296" s="176">
        <v>6.5625169999999997</v>
      </c>
      <c r="I296" s="175">
        <f>H296*F296</f>
        <v>11.974389004213375</v>
      </c>
      <c r="J296" s="173">
        <f>(I296/D296)*1000000</f>
        <v>9.6373352146586519</v>
      </c>
      <c r="K296" s="176">
        <v>1.8570770000000001</v>
      </c>
      <c r="L296" s="175">
        <f>K296*(G296/F296)</f>
        <v>1.8095243229971938</v>
      </c>
      <c r="M296" s="175">
        <f>K296*G296</f>
        <v>3.301774023008893</v>
      </c>
      <c r="N296" s="173">
        <f>(M296/D296)*1000000</f>
        <v>2.6573633987999141</v>
      </c>
      <c r="O296" s="174">
        <f t="shared" si="353"/>
        <v>4.7529926770028057</v>
      </c>
      <c r="P296" s="171">
        <f t="shared" si="353"/>
        <v>8.6726149812044824</v>
      </c>
      <c r="Q296" s="171">
        <f t="shared" si="353"/>
        <v>6.9799718158587378</v>
      </c>
      <c r="R296" s="223">
        <f>Q296/(24*3600)*1000000</f>
        <v>80.786710831698343</v>
      </c>
      <c r="S296" s="174">
        <v>2.7340910000000003</v>
      </c>
      <c r="T296" s="171">
        <f>S296*(G296/F296)</f>
        <v>2.6640813309236617</v>
      </c>
      <c r="U296" s="171">
        <f>S296*G296</f>
        <v>4.8610534944659847</v>
      </c>
      <c r="V296" s="171">
        <f t="shared" si="354"/>
        <v>3.912316695747271</v>
      </c>
      <c r="W296" s="224">
        <f>V296/(24*3600)*1000000</f>
        <v>45.281443237815637</v>
      </c>
      <c r="X296" s="174">
        <v>3.2835800000000002</v>
      </c>
      <c r="Y296" s="175">
        <f>X296*(G296/F296)</f>
        <v>3.1995000080810465</v>
      </c>
      <c r="Z296" s="171">
        <f>X296*G296</f>
        <v>5.8380127191664863</v>
      </c>
      <c r="AA296" s="171">
        <f>(Z296/D296)*1000000</f>
        <v>4.698601786049486</v>
      </c>
      <c r="AB296" s="224">
        <f>AA296/(24*3600)*1000000</f>
        <v>54.381965116313495</v>
      </c>
      <c r="AC296" s="174">
        <v>2.7167490000000001</v>
      </c>
      <c r="AD296" s="175">
        <f>AC296*(G296/F296)</f>
        <v>2.6471833935686582</v>
      </c>
      <c r="AE296" s="171">
        <f>AC296*G296</f>
        <v>4.8302204352514124</v>
      </c>
      <c r="AF296" s="171">
        <f t="shared" si="355"/>
        <v>3.8875013563391647</v>
      </c>
      <c r="AG296" s="224">
        <f>AF296/(24*3600)*1000000</f>
        <v>44.994228661332926</v>
      </c>
      <c r="AH296" s="191"/>
      <c r="AI296" s="3"/>
      <c r="AJ296" s="3"/>
      <c r="AK296" s="3"/>
      <c r="AL296" s="3"/>
      <c r="AM296" s="3"/>
      <c r="AN296" s="3"/>
      <c r="AO296" s="3"/>
    </row>
    <row r="297" spans="1:41" s="30" customFormat="1" hidden="1" outlineLevel="2" x14ac:dyDescent="0.25">
      <c r="A297" s="3">
        <v>8</v>
      </c>
      <c r="B297" s="379"/>
      <c r="C297" s="168">
        <v>204.79381011372342</v>
      </c>
      <c r="D297" s="169">
        <v>965000</v>
      </c>
      <c r="E297" s="170">
        <v>1.9</v>
      </c>
      <c r="F297" s="171">
        <v>1.7023739732402567</v>
      </c>
      <c r="G297" s="172">
        <v>1.6556512679649946</v>
      </c>
      <c r="H297" s="176">
        <v>6.4244779999999997</v>
      </c>
      <c r="I297" s="175">
        <f>H297*F297</f>
        <v>10.936864138854618</v>
      </c>
      <c r="J297" s="173">
        <f>(I297/D297)*1000000</f>
        <v>11.333537967724993</v>
      </c>
      <c r="K297" s="176">
        <v>1.629802</v>
      </c>
      <c r="L297" s="175">
        <f>K297*(G297/F297)</f>
        <v>1.5850710773590169</v>
      </c>
      <c r="M297" s="175">
        <f>K297*G297</f>
        <v>2.6983837478318842</v>
      </c>
      <c r="N297" s="173">
        <f>(M297/D297)*1000000</f>
        <v>2.7962525884268232</v>
      </c>
      <c r="O297" s="174">
        <f t="shared" si="353"/>
        <v>4.8394069226409826</v>
      </c>
      <c r="P297" s="171">
        <f t="shared" si="353"/>
        <v>8.2384803910227333</v>
      </c>
      <c r="Q297" s="171">
        <f t="shared" si="353"/>
        <v>8.5372853792981704</v>
      </c>
      <c r="R297" s="223">
        <f t="shared" ref="R297" si="356">Q297/(24*3600)*1000000</f>
        <v>98.811173371506598</v>
      </c>
      <c r="S297" s="174">
        <v>1.1366529999999999</v>
      </c>
      <c r="T297" s="171">
        <f>S297*(G297/F297)</f>
        <v>1.105456856288898</v>
      </c>
      <c r="U297" s="171">
        <f>S297*G297</f>
        <v>1.8819009806862148</v>
      </c>
      <c r="V297" s="171">
        <f t="shared" si="354"/>
        <v>1.9501564566696528</v>
      </c>
      <c r="W297" s="224">
        <f t="shared" ref="W297" si="357">V297/(24*3600)*1000000</f>
        <v>22.571255285528387</v>
      </c>
      <c r="X297" s="174">
        <v>1.05342</v>
      </c>
      <c r="Y297" s="175">
        <f>X297*(G297/F297)</f>
        <v>1.0245082373880605</v>
      </c>
      <c r="Z297" s="171">
        <f>X297*G297</f>
        <v>1.7440961586996846</v>
      </c>
      <c r="AA297" s="171">
        <f>(Z297/D297)*1000000</f>
        <v>1.8073535323312793</v>
      </c>
      <c r="AB297" s="224">
        <f>AA297/(24*3600)*1000000</f>
        <v>20.918443661241657</v>
      </c>
      <c r="AC297" s="174">
        <v>0.1831159</v>
      </c>
      <c r="AD297" s="175">
        <f>AC297*(G297/F297)</f>
        <v>0.17809017101130445</v>
      </c>
      <c r="AE297" s="171">
        <f>AC297*G297</f>
        <v>0.30317607201955116</v>
      </c>
      <c r="AF297" s="171">
        <f t="shared" si="355"/>
        <v>0.31417209535704782</v>
      </c>
      <c r="AG297" s="224">
        <f>AF297/(24*3600)*1000000</f>
        <v>3.6362511036695349</v>
      </c>
      <c r="AH297" s="191"/>
      <c r="AI297" s="3"/>
      <c r="AJ297" s="3"/>
      <c r="AK297" s="3"/>
      <c r="AL297" s="3"/>
      <c r="AM297" s="3"/>
      <c r="AN297" s="3"/>
      <c r="AO297" s="3"/>
    </row>
    <row r="298" spans="1:41" s="30" customFormat="1" outlineLevel="1" collapsed="1" x14ac:dyDescent="0.25">
      <c r="A298" s="380" t="s">
        <v>23</v>
      </c>
      <c r="B298" s="177" t="s">
        <v>19</v>
      </c>
      <c r="C298" s="178">
        <v>185.59074154882055</v>
      </c>
      <c r="D298" s="179">
        <v>868125</v>
      </c>
      <c r="E298" s="180">
        <v>1.9750000000000001</v>
      </c>
      <c r="F298" s="181">
        <v>1.8187484749785452</v>
      </c>
      <c r="G298" s="182">
        <v>1.7720257697032831</v>
      </c>
      <c r="H298" s="187">
        <f t="shared" ref="H298:AG298" si="358">AVERAGE(H294:H297)</f>
        <v>6.6720535000000005</v>
      </c>
      <c r="I298" s="181">
        <f t="shared" si="358"/>
        <v>12.145279863662374</v>
      </c>
      <c r="J298" s="183">
        <f t="shared" si="358"/>
        <v>15.600256962925123</v>
      </c>
      <c r="K298" s="187">
        <f t="shared" si="358"/>
        <v>2.0775107500000001</v>
      </c>
      <c r="L298" s="181">
        <f t="shared" si="358"/>
        <v>2.0242902649526808</v>
      </c>
      <c r="M298" s="181">
        <f t="shared" si="358"/>
        <v>3.6971697881535928</v>
      </c>
      <c r="N298" s="183">
        <f t="shared" si="358"/>
        <v>4.8026034879534567</v>
      </c>
      <c r="O298" s="187">
        <f t="shared" si="358"/>
        <v>4.6477632350473188</v>
      </c>
      <c r="P298" s="181">
        <f t="shared" si="358"/>
        <v>8.4481100755087795</v>
      </c>
      <c r="Q298" s="181">
        <f t="shared" si="358"/>
        <v>10.797653474971666</v>
      </c>
      <c r="R298" s="183">
        <f t="shared" si="358"/>
        <v>124.97284114550538</v>
      </c>
      <c r="S298" s="187">
        <f t="shared" si="358"/>
        <v>2.0767027499999999</v>
      </c>
      <c r="T298" s="181">
        <f t="shared" si="358"/>
        <v>2.0238344626398059</v>
      </c>
      <c r="U298" s="181">
        <f t="shared" si="358"/>
        <v>3.7187822315347878</v>
      </c>
      <c r="V298" s="181">
        <f t="shared" si="358"/>
        <v>4.8811967806975458</v>
      </c>
      <c r="W298" s="184">
        <f t="shared" si="358"/>
        <v>56.495333109925291</v>
      </c>
      <c r="X298" s="187">
        <f t="shared" si="358"/>
        <v>3.7012555000000003</v>
      </c>
      <c r="Y298" s="181">
        <f t="shared" si="358"/>
        <v>3.6077544406205475</v>
      </c>
      <c r="Z298" s="181">
        <f t="shared" si="358"/>
        <v>6.6778119068507937</v>
      </c>
      <c r="AA298" s="181">
        <f t="shared" si="358"/>
        <v>9.3733187965419695</v>
      </c>
      <c r="AB298" s="184">
        <f t="shared" si="358"/>
        <v>108.4874860710876</v>
      </c>
      <c r="AC298" s="187">
        <f t="shared" si="358"/>
        <v>2.566101475</v>
      </c>
      <c r="AD298" s="181">
        <f t="shared" si="358"/>
        <v>2.5018248610921474</v>
      </c>
      <c r="AE298" s="181">
        <f t="shared" si="358"/>
        <v>4.668753634924415</v>
      </c>
      <c r="AF298" s="181">
        <f t="shared" si="358"/>
        <v>6.93188224905668</v>
      </c>
      <c r="AG298" s="184">
        <f t="shared" si="358"/>
        <v>80.230118623341198</v>
      </c>
      <c r="AH298" s="191"/>
      <c r="AI298" s="3"/>
      <c r="AJ298" s="3"/>
      <c r="AK298" s="3"/>
      <c r="AL298" s="3"/>
      <c r="AM298" s="3"/>
      <c r="AN298" s="3"/>
      <c r="AO298" s="3"/>
    </row>
    <row r="299" spans="1:41" s="30" customFormat="1" outlineLevel="1" x14ac:dyDescent="0.25">
      <c r="A299" s="380"/>
      <c r="B299" s="177" t="s">
        <v>20</v>
      </c>
      <c r="C299" s="178">
        <v>15.173914201805545</v>
      </c>
      <c r="D299" s="179">
        <v>152121.71319374497</v>
      </c>
      <c r="E299" s="180">
        <v>2.4999999999997514E-2</v>
      </c>
      <c r="F299" s="181">
        <v>4.1545676896512451E-2</v>
      </c>
      <c r="G299" s="182">
        <v>4.1545676896512451E-2</v>
      </c>
      <c r="H299" s="187">
        <f t="shared" ref="H299:AG299" si="359">STDEV(H294:H297)/SQRT(H300)</f>
        <v>0.11933965521604015</v>
      </c>
      <c r="I299" s="181">
        <f t="shared" si="359"/>
        <v>0.45242060816190283</v>
      </c>
      <c r="J299" s="183">
        <f t="shared" si="359"/>
        <v>3.1988517907556835</v>
      </c>
      <c r="K299" s="187">
        <f t="shared" si="359"/>
        <v>0.29706749265651611</v>
      </c>
      <c r="L299" s="181">
        <f t="shared" si="359"/>
        <v>0.28999945465609123</v>
      </c>
      <c r="M299" s="181">
        <f t="shared" si="359"/>
        <v>0.56816925194461809</v>
      </c>
      <c r="N299" s="183">
        <f t="shared" si="359"/>
        <v>1.2141935956313306</v>
      </c>
      <c r="O299" s="187">
        <f t="shared" si="359"/>
        <v>0.1842967377820941</v>
      </c>
      <c r="P299" s="181">
        <f t="shared" si="359"/>
        <v>0.35693020945379716</v>
      </c>
      <c r="Q299" s="181">
        <f t="shared" si="359"/>
        <v>2.2503228830616226</v>
      </c>
      <c r="R299" s="183">
        <f t="shared" si="359"/>
        <v>26.045403739139179</v>
      </c>
      <c r="S299" s="187">
        <f t="shared" si="359"/>
        <v>0.41101898737738302</v>
      </c>
      <c r="T299" s="181">
        <f t="shared" si="359"/>
        <v>0.40123750529844066</v>
      </c>
      <c r="U299" s="181">
        <f t="shared" si="359"/>
        <v>0.78425406058944858</v>
      </c>
      <c r="V299" s="181">
        <f t="shared" si="359"/>
        <v>1.6403382094982073</v>
      </c>
      <c r="W299" s="184">
        <f t="shared" si="359"/>
        <v>18.98539594326629</v>
      </c>
      <c r="X299" s="187">
        <f t="shared" si="359"/>
        <v>0.99524015665646426</v>
      </c>
      <c r="Y299" s="181">
        <f t="shared" si="359"/>
        <v>0.97109661190465268</v>
      </c>
      <c r="Z299" s="181">
        <f t="shared" si="359"/>
        <v>1.8658047244676321</v>
      </c>
      <c r="AA299" s="181">
        <f t="shared" si="359"/>
        <v>3.7298502546435546</v>
      </c>
      <c r="AB299" s="184">
        <f t="shared" si="359"/>
        <v>43.169563132448538</v>
      </c>
      <c r="AC299" s="187">
        <f t="shared" si="359"/>
        <v>1.1230668737527798</v>
      </c>
      <c r="AD299" s="181">
        <f t="shared" si="359"/>
        <v>1.0955244793298433</v>
      </c>
      <c r="AE299" s="181">
        <f t="shared" si="359"/>
        <v>2.0867705631031774</v>
      </c>
      <c r="AF299" s="181">
        <f t="shared" si="359"/>
        <v>4.1274735260945699</v>
      </c>
      <c r="AG299" s="184">
        <f t="shared" si="359"/>
        <v>47.771684329798262</v>
      </c>
      <c r="AH299" s="191"/>
      <c r="AI299" s="3"/>
      <c r="AJ299" s="3"/>
      <c r="AK299" s="3"/>
      <c r="AL299" s="3"/>
      <c r="AM299" s="3"/>
      <c r="AN299" s="3"/>
      <c r="AO299" s="3"/>
    </row>
    <row r="300" spans="1:41" s="30" customFormat="1" outlineLevel="1" x14ac:dyDescent="0.25">
      <c r="A300" s="380"/>
      <c r="B300" s="177" t="s">
        <v>21</v>
      </c>
      <c r="C300" s="185">
        <v>4</v>
      </c>
      <c r="D300" s="186">
        <v>4</v>
      </c>
      <c r="E300" s="18">
        <v>4</v>
      </c>
      <c r="F300" s="18">
        <v>4</v>
      </c>
      <c r="G300" s="18">
        <v>4</v>
      </c>
      <c r="H300" s="203">
        <f t="shared" ref="H300:AG300" si="360">COUNT(H294:H297)</f>
        <v>4</v>
      </c>
      <c r="I300" s="193">
        <f t="shared" si="360"/>
        <v>4</v>
      </c>
      <c r="J300" s="211">
        <f t="shared" si="360"/>
        <v>4</v>
      </c>
      <c r="K300" s="203">
        <f t="shared" si="360"/>
        <v>4</v>
      </c>
      <c r="L300" s="193">
        <f t="shared" si="360"/>
        <v>4</v>
      </c>
      <c r="M300" s="193">
        <f t="shared" si="360"/>
        <v>4</v>
      </c>
      <c r="N300" s="211">
        <f t="shared" si="360"/>
        <v>4</v>
      </c>
      <c r="O300" s="203">
        <f t="shared" si="360"/>
        <v>4</v>
      </c>
      <c r="P300" s="193">
        <f t="shared" si="360"/>
        <v>4</v>
      </c>
      <c r="Q300" s="193">
        <f t="shared" si="360"/>
        <v>4</v>
      </c>
      <c r="R300" s="211">
        <f t="shared" si="360"/>
        <v>4</v>
      </c>
      <c r="S300" s="203">
        <f t="shared" si="360"/>
        <v>4</v>
      </c>
      <c r="T300" s="193">
        <f t="shared" si="360"/>
        <v>4</v>
      </c>
      <c r="U300" s="193">
        <f t="shared" si="360"/>
        <v>4</v>
      </c>
      <c r="V300" s="193">
        <f t="shared" si="360"/>
        <v>4</v>
      </c>
      <c r="W300" s="208">
        <f t="shared" si="360"/>
        <v>4</v>
      </c>
      <c r="X300" s="203">
        <f t="shared" si="360"/>
        <v>4</v>
      </c>
      <c r="Y300" s="193">
        <f t="shared" si="360"/>
        <v>4</v>
      </c>
      <c r="Z300" s="193">
        <f t="shared" si="360"/>
        <v>4</v>
      </c>
      <c r="AA300" s="193">
        <f t="shared" si="360"/>
        <v>4</v>
      </c>
      <c r="AB300" s="208">
        <f t="shared" si="360"/>
        <v>4</v>
      </c>
      <c r="AC300" s="203">
        <f t="shared" si="360"/>
        <v>4</v>
      </c>
      <c r="AD300" s="193">
        <f t="shared" si="360"/>
        <v>4</v>
      </c>
      <c r="AE300" s="193">
        <f t="shared" si="360"/>
        <v>4</v>
      </c>
      <c r="AF300" s="193">
        <f t="shared" si="360"/>
        <v>4</v>
      </c>
      <c r="AG300" s="208">
        <f t="shared" si="360"/>
        <v>4</v>
      </c>
      <c r="AH300" s="191"/>
      <c r="AI300" s="3"/>
      <c r="AJ300" s="3"/>
      <c r="AK300" s="3"/>
      <c r="AL300" s="3"/>
      <c r="AM300" s="3"/>
      <c r="AN300" s="3"/>
      <c r="AO300" s="3"/>
    </row>
    <row r="301" spans="1:41" s="30" customFormat="1" outlineLevel="1" x14ac:dyDescent="0.25">
      <c r="A301" s="3"/>
      <c r="B301" s="177"/>
      <c r="C301" s="168"/>
      <c r="D301" s="169"/>
      <c r="E301" s="170"/>
      <c r="F301" s="171"/>
      <c r="G301" s="172"/>
      <c r="H301" s="176"/>
      <c r="I301" s="175"/>
      <c r="J301" s="173"/>
      <c r="K301" s="176"/>
      <c r="L301" s="175"/>
      <c r="M301" s="175"/>
      <c r="N301" s="188"/>
      <c r="O301" s="174"/>
      <c r="P301" s="171"/>
      <c r="Q301" s="171"/>
      <c r="R301" s="222"/>
      <c r="S301" s="174"/>
      <c r="T301" s="171"/>
      <c r="U301" s="171"/>
      <c r="V301" s="171"/>
      <c r="W301" s="216"/>
      <c r="X301" s="174"/>
      <c r="Y301" s="175"/>
      <c r="Z301" s="171"/>
      <c r="AA301" s="171"/>
      <c r="AB301" s="216"/>
      <c r="AC301" s="174"/>
      <c r="AD301" s="175"/>
      <c r="AE301" s="171"/>
      <c r="AF301" s="217"/>
      <c r="AG301" s="216"/>
      <c r="AH301" s="191"/>
      <c r="AI301" s="3"/>
      <c r="AJ301" s="3"/>
      <c r="AK301" s="3"/>
      <c r="AL301" s="3"/>
      <c r="AM301" s="3"/>
      <c r="AN301" s="3"/>
      <c r="AO301" s="3"/>
    </row>
    <row r="302" spans="1:41" s="30" customFormat="1" hidden="1" outlineLevel="2" x14ac:dyDescent="0.2">
      <c r="A302" s="3">
        <v>2</v>
      </c>
      <c r="B302" s="377" t="s">
        <v>24</v>
      </c>
      <c r="C302" s="168">
        <v>205.18452442090697</v>
      </c>
      <c r="D302" s="169">
        <v>725000</v>
      </c>
      <c r="E302" s="170">
        <v>2</v>
      </c>
      <c r="F302" s="171">
        <v>1.8512412197948425</v>
      </c>
      <c r="G302" s="172">
        <v>1.7577958092443184</v>
      </c>
      <c r="H302" s="176">
        <v>7.0325170000000004</v>
      </c>
      <c r="I302" s="175">
        <f>H302*F302</f>
        <v>13.018885349307967</v>
      </c>
      <c r="J302" s="173">
        <f>(I302/D302)*1000000</f>
        <v>17.95708324042478</v>
      </c>
      <c r="K302" s="176">
        <v>2.4837319999999998</v>
      </c>
      <c r="L302" s="175">
        <f>K302*(G302/F302)</f>
        <v>2.3583602472776857</v>
      </c>
      <c r="M302" s="175">
        <f>K302*G302</f>
        <v>4.3658937008860095</v>
      </c>
      <c r="N302" s="173">
        <f>(M302/D302)*1000000</f>
        <v>6.0219223460496689</v>
      </c>
      <c r="O302" s="174">
        <f>H302-L302</f>
        <v>4.6741567527223147</v>
      </c>
      <c r="P302" s="171">
        <f>I302-M302</f>
        <v>8.6529916484219562</v>
      </c>
      <c r="Q302" s="171">
        <f>J302-N302</f>
        <v>11.935160894375111</v>
      </c>
      <c r="R302" s="223">
        <f t="shared" ref="R302" si="361">Q302/(48*3600)*1000000</f>
        <v>69.069218138744858</v>
      </c>
      <c r="S302" s="174">
        <v>2.8381289999999999</v>
      </c>
      <c r="T302" s="171">
        <f>S302*(G302/F302)</f>
        <v>2.694868291041856</v>
      </c>
      <c r="U302" s="171">
        <f>S302*G302</f>
        <v>4.9888512622947685</v>
      </c>
      <c r="V302" s="171">
        <f>(U302/D302)*1000000</f>
        <v>6.8811741548893357</v>
      </c>
      <c r="W302" s="224">
        <f>V302/(48*3600)*1000000</f>
        <v>39.821609692646618</v>
      </c>
      <c r="X302" s="174">
        <v>12.069236</v>
      </c>
      <c r="Y302" s="175">
        <f>X302*(G302/F302)</f>
        <v>11.460015169677224</v>
      </c>
      <c r="Z302" s="171">
        <f>X302*G302</f>
        <v>21.215252461580661</v>
      </c>
      <c r="AA302" s="171">
        <f>(Z302/D302)*1000000</f>
        <v>29.262417188387118</v>
      </c>
      <c r="AB302" s="224">
        <f>AA302/(48*3600)*1000000</f>
        <v>169.34269206242547</v>
      </c>
      <c r="AC302" s="174">
        <v>2.2765960000000001</v>
      </c>
      <c r="AD302" s="175">
        <f>AC302*(G302/F302)</f>
        <v>2.1616798855558454</v>
      </c>
      <c r="AE302" s="171">
        <f>AC302*G302</f>
        <v>4.0017909081423788</v>
      </c>
      <c r="AF302" s="171">
        <f>(AE302/D302)*1000000</f>
        <v>5.5197115974377642</v>
      </c>
      <c r="AG302" s="224">
        <f>AF302/(48*3600)*1000000</f>
        <v>31.942775448135208</v>
      </c>
      <c r="AH302" s="3"/>
      <c r="AI302" s="3"/>
      <c r="AJ302" s="3"/>
      <c r="AK302" s="3"/>
      <c r="AL302" s="3"/>
      <c r="AM302" s="3"/>
      <c r="AN302" s="3"/>
      <c r="AO302" s="3"/>
    </row>
    <row r="303" spans="1:41" s="30" customFormat="1" hidden="1" outlineLevel="2" x14ac:dyDescent="0.2">
      <c r="A303" s="3">
        <v>5</v>
      </c>
      <c r="B303" s="378"/>
      <c r="C303" s="168">
        <v>191.26919817429297</v>
      </c>
      <c r="D303" s="169">
        <v>540000</v>
      </c>
      <c r="E303" s="170">
        <v>2</v>
      </c>
      <c r="F303" s="171">
        <v>1.8967146329858817</v>
      </c>
      <c r="G303" s="172">
        <v>1.8032692224353577</v>
      </c>
      <c r="H303" s="176">
        <v>6.8288609999999998</v>
      </c>
      <c r="I303" s="175">
        <f>H303*F303</f>
        <v>12.9524005853266</v>
      </c>
      <c r="J303" s="173">
        <f>(I303/D303)*1000000</f>
        <v>23.985927009864074</v>
      </c>
      <c r="K303" s="176">
        <v>4.2390189999999999</v>
      </c>
      <c r="L303" s="175">
        <f>K303*(G303/F303)</f>
        <v>4.0301753163495562</v>
      </c>
      <c r="M303" s="175">
        <f>K303*G303</f>
        <v>7.6440924960187075</v>
      </c>
      <c r="N303" s="173">
        <f>(M303/D303)*1000000</f>
        <v>14.155726844479089</v>
      </c>
      <c r="O303" s="174">
        <f t="shared" ref="O303:Q305" si="362">H303-L303</f>
        <v>2.7986856836504437</v>
      </c>
      <c r="P303" s="171">
        <f t="shared" si="362"/>
        <v>5.3083080893078929</v>
      </c>
      <c r="Q303" s="171">
        <f t="shared" si="362"/>
        <v>9.8302001653849853</v>
      </c>
      <c r="R303" s="223">
        <f>Q303/(48*3600)*1000000</f>
        <v>56.887732438570517</v>
      </c>
      <c r="S303" s="174">
        <v>2.829135</v>
      </c>
      <c r="T303" s="171">
        <f>S303*(G303/F303)</f>
        <v>2.6897520496182254</v>
      </c>
      <c r="U303" s="171">
        <f>S303*G303</f>
        <v>5.1016920716146554</v>
      </c>
      <c r="V303" s="171">
        <f t="shared" ref="V303:V305" si="363">(U303/D303)*1000000</f>
        <v>9.4475779103975093</v>
      </c>
      <c r="W303" s="224">
        <f>V303/(48*3600)*1000000</f>
        <v>54.673483277763367</v>
      </c>
      <c r="X303" s="174">
        <v>8.8846279999999993</v>
      </c>
      <c r="Y303" s="175">
        <f>X303*(G303/F303)</f>
        <v>8.4469091694441847</v>
      </c>
      <c r="Z303" s="171">
        <f>X303*G303</f>
        <v>16.021376225187407</v>
      </c>
      <c r="AA303" s="171">
        <f>(Z303/D303)*1000000</f>
        <v>29.669215231828531</v>
      </c>
      <c r="AB303" s="224">
        <f>AA303/(48*3600)*1000000</f>
        <v>171.69684740641512</v>
      </c>
      <c r="AC303" s="174">
        <v>5.2802160000000002</v>
      </c>
      <c r="AD303" s="175">
        <f>AC303*(G303/F303)</f>
        <v>5.0200756798197856</v>
      </c>
      <c r="AE303" s="171">
        <f>AC303*G303</f>
        <v>9.5216510006107349</v>
      </c>
      <c r="AF303" s="171">
        <f t="shared" ref="AF303:AF305" si="364">(AE303/D303)*1000000</f>
        <v>17.632687038168029</v>
      </c>
      <c r="AG303" s="224">
        <f>AF303/(48*3600)*1000000</f>
        <v>102.04101295236127</v>
      </c>
      <c r="AH303" s="3"/>
      <c r="AI303" s="3"/>
      <c r="AJ303" s="3"/>
      <c r="AK303" s="3"/>
      <c r="AL303" s="3"/>
      <c r="AM303" s="3"/>
      <c r="AN303" s="3"/>
      <c r="AO303" s="3"/>
    </row>
    <row r="304" spans="1:41" s="30" customFormat="1" hidden="1" outlineLevel="2" x14ac:dyDescent="0.2">
      <c r="A304" s="3">
        <v>6</v>
      </c>
      <c r="B304" s="378"/>
      <c r="C304" s="168">
        <v>141.1154334863588</v>
      </c>
      <c r="D304" s="169">
        <v>1242500</v>
      </c>
      <c r="E304" s="170">
        <v>2</v>
      </c>
      <c r="F304" s="171">
        <v>1.8246640738931992</v>
      </c>
      <c r="G304" s="172">
        <v>1.7312186633426752</v>
      </c>
      <c r="H304" s="176">
        <v>6.5233610000000004</v>
      </c>
      <c r="I304" s="175">
        <f>H304*F304</f>
        <v>11.902942457736014</v>
      </c>
      <c r="J304" s="173">
        <f>(I304/D304)*1000000</f>
        <v>9.5798329639726472</v>
      </c>
      <c r="K304" s="176">
        <v>3.08683</v>
      </c>
      <c r="L304" s="175">
        <f>K304*(G304/F304)</f>
        <v>2.9287460541511505</v>
      </c>
      <c r="M304" s="175">
        <f>K304*G304</f>
        <v>5.3439777065660703</v>
      </c>
      <c r="N304" s="173">
        <f>(M304/D304)*1000000</f>
        <v>4.300988093815751</v>
      </c>
      <c r="O304" s="174">
        <f t="shared" si="362"/>
        <v>3.5946149458488499</v>
      </c>
      <c r="P304" s="171">
        <f t="shared" si="362"/>
        <v>6.5589647511699436</v>
      </c>
      <c r="Q304" s="171">
        <f t="shared" si="362"/>
        <v>5.2788448701568962</v>
      </c>
      <c r="R304" s="223">
        <f>Q304/(48*3600)*1000000</f>
        <v>30.548870776370922</v>
      </c>
      <c r="S304" s="174">
        <v>3.2100140000000001</v>
      </c>
      <c r="T304" s="171">
        <f>S304*(G304/F304)</f>
        <v>3.0456215069407615</v>
      </c>
      <c r="U304" s="171">
        <f>S304*G304</f>
        <v>5.5572361463912747</v>
      </c>
      <c r="V304" s="171">
        <f t="shared" si="363"/>
        <v>4.4726246651036412</v>
      </c>
      <c r="W304" s="224">
        <f>V304/(48*3600)*1000000</f>
        <v>25.883244589720146</v>
      </c>
      <c r="X304" s="174">
        <v>9.4675840000000004</v>
      </c>
      <c r="Y304" s="175">
        <f>X304*(G304/F304)</f>
        <v>8.9827263834887461</v>
      </c>
      <c r="Z304" s="171">
        <f>X304*G304</f>
        <v>16.390458117564499</v>
      </c>
      <c r="AA304" s="171">
        <f>(Z304/D304)*1000000</f>
        <v>13.191515587577062</v>
      </c>
      <c r="AB304" s="224">
        <f>AA304/(48*3600)*1000000</f>
        <v>76.339789279959845</v>
      </c>
      <c r="AC304" s="174">
        <v>3.651675</v>
      </c>
      <c r="AD304" s="175">
        <f>AC304*(G304/F304)</f>
        <v>3.4646639909850565</v>
      </c>
      <c r="AE304" s="171">
        <f>AC304*G304</f>
        <v>6.3218479124618634</v>
      </c>
      <c r="AF304" s="171">
        <f t="shared" si="364"/>
        <v>5.0880063681785614</v>
      </c>
      <c r="AG304" s="224">
        <f>AF304/(48*3600)*1000000</f>
        <v>29.444481297329638</v>
      </c>
      <c r="AH304" s="3"/>
      <c r="AI304" s="3"/>
      <c r="AJ304" s="3"/>
      <c r="AK304" s="3"/>
      <c r="AL304" s="3"/>
      <c r="AM304" s="3"/>
      <c r="AN304" s="3"/>
      <c r="AO304" s="3"/>
    </row>
    <row r="305" spans="1:41" s="30" customFormat="1" hidden="1" outlineLevel="2" x14ac:dyDescent="0.2">
      <c r="A305" s="3">
        <v>8</v>
      </c>
      <c r="B305" s="379"/>
      <c r="C305" s="168">
        <v>204.79381011372342</v>
      </c>
      <c r="D305" s="169">
        <v>965000</v>
      </c>
      <c r="E305" s="170">
        <v>1.9</v>
      </c>
      <c r="F305" s="171">
        <v>1.7023739732402567</v>
      </c>
      <c r="G305" s="172">
        <v>1.6089285626897327</v>
      </c>
      <c r="H305" s="176">
        <v>6.2800180000000001</v>
      </c>
      <c r="I305" s="175">
        <f>H305*F305</f>
        <v>10.690939194680331</v>
      </c>
      <c r="J305" s="173">
        <f>(I305/D305)*1000000</f>
        <v>11.07869346598998</v>
      </c>
      <c r="K305" s="176">
        <v>3.0557330000000001E-2</v>
      </c>
      <c r="L305" s="175">
        <f>K305*(G305/F305)</f>
        <v>2.8880000404938776E-2</v>
      </c>
      <c r="M305" s="175">
        <f>K305*G305</f>
        <v>4.9164561036535853E-2</v>
      </c>
      <c r="N305" s="173">
        <f>(M305/D305)*1000000</f>
        <v>5.0947731644078606E-2</v>
      </c>
      <c r="O305" s="174">
        <f t="shared" si="362"/>
        <v>6.2511379995950609</v>
      </c>
      <c r="P305" s="171">
        <f t="shared" si="362"/>
        <v>10.641774633643795</v>
      </c>
      <c r="Q305" s="171">
        <f t="shared" si="362"/>
        <v>11.027745734345901</v>
      </c>
      <c r="R305" s="223">
        <f>Q305/(48*3600)*1000000</f>
        <v>63.81797299968693</v>
      </c>
      <c r="S305" s="174">
        <v>1.908898</v>
      </c>
      <c r="T305" s="171">
        <f>S305*(G305/F305)</f>
        <v>1.8041162304752025</v>
      </c>
      <c r="U305" s="171">
        <f>S305*G305</f>
        <v>3.0712805154613054</v>
      </c>
      <c r="V305" s="171">
        <f t="shared" si="363"/>
        <v>3.1826741092863267</v>
      </c>
      <c r="W305" s="224">
        <f>V305/(48*3600)*1000000</f>
        <v>18.418252947258832</v>
      </c>
      <c r="X305" s="174">
        <v>3.4220259999999998</v>
      </c>
      <c r="Y305" s="175">
        <f>X305*(G305/F305)</f>
        <v>3.2341867651954872</v>
      </c>
      <c r="Z305" s="171">
        <f>X305*G305</f>
        <v>5.5057953736668948</v>
      </c>
      <c r="AA305" s="171">
        <f>(Z305/D305)*1000000</f>
        <v>5.7054874338517045</v>
      </c>
      <c r="AB305" s="224">
        <f>AA305/(48*3600)*1000000</f>
        <v>33.017867094049215</v>
      </c>
      <c r="AC305" s="174">
        <v>3.046233</v>
      </c>
      <c r="AD305" s="175">
        <f>AC305*(G305/F305)</f>
        <v>2.8790215072304375</v>
      </c>
      <c r="AE305" s="171">
        <f>AC305*G305</f>
        <v>4.9011712823080327</v>
      </c>
      <c r="AF305" s="171">
        <f t="shared" si="364"/>
        <v>5.0789339713036608</v>
      </c>
      <c r="AG305" s="224">
        <f>AF305/(48*3600)*1000000</f>
        <v>29.391979000599889</v>
      </c>
      <c r="AH305" s="3"/>
      <c r="AI305" s="3"/>
      <c r="AJ305" s="3"/>
      <c r="AK305" s="3"/>
      <c r="AL305" s="3"/>
      <c r="AM305" s="3"/>
      <c r="AN305" s="3"/>
      <c r="AO305" s="3"/>
    </row>
    <row r="306" spans="1:41" s="30" customFormat="1" outlineLevel="1" collapsed="1" x14ac:dyDescent="0.25">
      <c r="A306" s="380" t="s">
        <v>24</v>
      </c>
      <c r="B306" s="177" t="s">
        <v>19</v>
      </c>
      <c r="C306" s="178">
        <v>185.59074154882055</v>
      </c>
      <c r="D306" s="179">
        <v>868125</v>
      </c>
      <c r="E306" s="180">
        <v>1.9750000000000001</v>
      </c>
      <c r="F306" s="181">
        <v>1.8187484749785452</v>
      </c>
      <c r="G306" s="182">
        <v>1.7253030644280209</v>
      </c>
      <c r="H306" s="187">
        <f t="shared" ref="H306:AG306" si="365">AVERAGE(H302:H305)</f>
        <v>6.6661892500000004</v>
      </c>
      <c r="I306" s="181">
        <f t="shared" si="365"/>
        <v>12.141291896762729</v>
      </c>
      <c r="J306" s="183">
        <f t="shared" si="365"/>
        <v>15.650384170062869</v>
      </c>
      <c r="K306" s="187">
        <f t="shared" si="365"/>
        <v>2.4600345825000001</v>
      </c>
      <c r="L306" s="181">
        <f t="shared" si="365"/>
        <v>2.3365404045458327</v>
      </c>
      <c r="M306" s="181">
        <f t="shared" si="365"/>
        <v>4.3507821161268305</v>
      </c>
      <c r="N306" s="183">
        <f t="shared" si="365"/>
        <v>6.1323962539971468</v>
      </c>
      <c r="O306" s="187">
        <f t="shared" si="365"/>
        <v>4.3296488454541677</v>
      </c>
      <c r="P306" s="181">
        <f t="shared" si="365"/>
        <v>7.7905097806358965</v>
      </c>
      <c r="Q306" s="181">
        <f t="shared" si="365"/>
        <v>9.5179879160657226</v>
      </c>
      <c r="R306" s="183">
        <f t="shared" si="365"/>
        <v>55.080948588343311</v>
      </c>
      <c r="S306" s="187">
        <f t="shared" si="365"/>
        <v>2.6965440000000003</v>
      </c>
      <c r="T306" s="181">
        <f t="shared" si="365"/>
        <v>2.5585895195190114</v>
      </c>
      <c r="U306" s="181">
        <f t="shared" si="365"/>
        <v>4.6797649989405006</v>
      </c>
      <c r="V306" s="181">
        <f t="shared" si="365"/>
        <v>5.9960127099192038</v>
      </c>
      <c r="W306" s="184">
        <f t="shared" si="365"/>
        <v>34.699147626847243</v>
      </c>
      <c r="X306" s="187">
        <f t="shared" si="365"/>
        <v>8.4608685000000001</v>
      </c>
      <c r="Y306" s="181">
        <f t="shared" si="365"/>
        <v>8.0309593719514112</v>
      </c>
      <c r="Z306" s="181">
        <f t="shared" si="365"/>
        <v>14.783220544499866</v>
      </c>
      <c r="AA306" s="181">
        <f t="shared" si="365"/>
        <v>19.457158860411102</v>
      </c>
      <c r="AB306" s="184">
        <f t="shared" si="365"/>
        <v>112.59929896071242</v>
      </c>
      <c r="AC306" s="187">
        <f t="shared" si="365"/>
        <v>3.5636800000000006</v>
      </c>
      <c r="AD306" s="181">
        <f t="shared" si="365"/>
        <v>3.381360265897781</v>
      </c>
      <c r="AE306" s="181">
        <f t="shared" si="365"/>
        <v>6.1866152758807527</v>
      </c>
      <c r="AF306" s="181">
        <f t="shared" si="365"/>
        <v>8.3298347437720039</v>
      </c>
      <c r="AG306" s="184">
        <f t="shared" si="365"/>
        <v>48.205062174606503</v>
      </c>
      <c r="AH306" s="3"/>
      <c r="AI306" s="3"/>
      <c r="AJ306" s="3"/>
      <c r="AK306" s="3"/>
      <c r="AL306" s="3"/>
      <c r="AM306" s="3"/>
      <c r="AN306" s="3"/>
      <c r="AO306" s="3"/>
    </row>
    <row r="307" spans="1:41" s="30" customFormat="1" outlineLevel="1" x14ac:dyDescent="0.25">
      <c r="A307" s="380"/>
      <c r="B307" s="177" t="s">
        <v>20</v>
      </c>
      <c r="C307" s="178">
        <v>15.173914201805545</v>
      </c>
      <c r="D307" s="179">
        <v>152121.71319374497</v>
      </c>
      <c r="E307" s="180">
        <v>2.4999999999997514E-2</v>
      </c>
      <c r="F307" s="181">
        <v>4.1545676896512451E-2</v>
      </c>
      <c r="G307" s="182">
        <v>4.1545676896516018E-2</v>
      </c>
      <c r="H307" s="187">
        <f t="shared" ref="H307:AG307" si="366">STDEV(H302:H305)/SQRT(H308)</f>
        <v>0.16587803300235135</v>
      </c>
      <c r="I307" s="181">
        <f t="shared" si="366"/>
        <v>0.54683947889486861</v>
      </c>
      <c r="J307" s="183">
        <f t="shared" si="366"/>
        <v>3.323578428878021</v>
      </c>
      <c r="K307" s="187">
        <f t="shared" si="366"/>
        <v>0.88790856047220712</v>
      </c>
      <c r="L307" s="181">
        <f t="shared" si="366"/>
        <v>0.84384434743032943</v>
      </c>
      <c r="M307" s="181">
        <f t="shared" si="366"/>
        <v>1.5899809403843621</v>
      </c>
      <c r="N307" s="183">
        <f t="shared" si="366"/>
        <v>2.9541511785354668</v>
      </c>
      <c r="O307" s="187">
        <f t="shared" si="366"/>
        <v>0.7469342510121173</v>
      </c>
      <c r="P307" s="181">
        <f t="shared" si="366"/>
        <v>1.174436553923192</v>
      </c>
      <c r="Q307" s="181">
        <f t="shared" si="366"/>
        <v>1.4773259663219622</v>
      </c>
      <c r="R307" s="183">
        <f t="shared" si="366"/>
        <v>8.5493400828817059</v>
      </c>
      <c r="S307" s="187">
        <f t="shared" si="366"/>
        <v>0.27713780382720399</v>
      </c>
      <c r="T307" s="181">
        <f t="shared" si="366"/>
        <v>0.26492225487275245</v>
      </c>
      <c r="U307" s="181">
        <f t="shared" si="366"/>
        <v>0.55005565786954658</v>
      </c>
      <c r="V307" s="181">
        <f t="shared" si="366"/>
        <v>1.3824012422144414</v>
      </c>
      <c r="W307" s="184">
        <f t="shared" si="366"/>
        <v>8.0000071887409856</v>
      </c>
      <c r="X307" s="187">
        <f t="shared" si="366"/>
        <v>1.8166658555038626</v>
      </c>
      <c r="Y307" s="181">
        <f t="shared" si="366"/>
        <v>1.7283500268349874</v>
      </c>
      <c r="Z307" s="181">
        <f t="shared" si="366"/>
        <v>3.3110659724707077</v>
      </c>
      <c r="AA307" s="181">
        <f t="shared" si="366"/>
        <v>5.9777081649088215</v>
      </c>
      <c r="AB307" s="184">
        <f t="shared" si="366"/>
        <v>34.593218546926032</v>
      </c>
      <c r="AC307" s="187">
        <f t="shared" si="366"/>
        <v>0.63761113934395708</v>
      </c>
      <c r="AD307" s="181">
        <f t="shared" si="366"/>
        <v>0.60774804106975489</v>
      </c>
      <c r="AE307" s="181">
        <f t="shared" si="366"/>
        <v>1.2099096016403288</v>
      </c>
      <c r="AF307" s="181">
        <f t="shared" si="366"/>
        <v>3.102655582429227</v>
      </c>
      <c r="AG307" s="184">
        <f t="shared" si="366"/>
        <v>17.955182768687653</v>
      </c>
      <c r="AH307" s="3"/>
      <c r="AI307" s="3"/>
      <c r="AJ307" s="3"/>
      <c r="AK307" s="3"/>
      <c r="AL307" s="3"/>
      <c r="AM307" s="3"/>
      <c r="AN307" s="3"/>
      <c r="AO307" s="3"/>
    </row>
    <row r="308" spans="1:41" s="30" customFormat="1" outlineLevel="1" x14ac:dyDescent="0.25">
      <c r="A308" s="380"/>
      <c r="B308" s="177" t="s">
        <v>21</v>
      </c>
      <c r="C308" s="185">
        <v>4</v>
      </c>
      <c r="D308" s="186">
        <v>4</v>
      </c>
      <c r="E308" s="18">
        <v>4</v>
      </c>
      <c r="F308" s="18">
        <v>4</v>
      </c>
      <c r="G308" s="18">
        <v>4</v>
      </c>
      <c r="H308" s="203">
        <f t="shared" ref="H308:AG308" si="367">COUNT(H302:H305)</f>
        <v>4</v>
      </c>
      <c r="I308" s="193">
        <f t="shared" si="367"/>
        <v>4</v>
      </c>
      <c r="J308" s="211">
        <f t="shared" si="367"/>
        <v>4</v>
      </c>
      <c r="K308" s="203">
        <f t="shared" si="367"/>
        <v>4</v>
      </c>
      <c r="L308" s="193">
        <f t="shared" si="367"/>
        <v>4</v>
      </c>
      <c r="M308" s="193">
        <f t="shared" si="367"/>
        <v>4</v>
      </c>
      <c r="N308" s="211">
        <f t="shared" si="367"/>
        <v>4</v>
      </c>
      <c r="O308" s="203">
        <f t="shared" si="367"/>
        <v>4</v>
      </c>
      <c r="P308" s="193">
        <f t="shared" si="367"/>
        <v>4</v>
      </c>
      <c r="Q308" s="193">
        <f t="shared" si="367"/>
        <v>4</v>
      </c>
      <c r="R308" s="211">
        <f t="shared" si="367"/>
        <v>4</v>
      </c>
      <c r="S308" s="203">
        <f t="shared" si="367"/>
        <v>4</v>
      </c>
      <c r="T308" s="193">
        <f t="shared" si="367"/>
        <v>4</v>
      </c>
      <c r="U308" s="193">
        <f t="shared" si="367"/>
        <v>4</v>
      </c>
      <c r="V308" s="193">
        <f t="shared" si="367"/>
        <v>4</v>
      </c>
      <c r="W308" s="208">
        <f t="shared" si="367"/>
        <v>4</v>
      </c>
      <c r="X308" s="203">
        <f t="shared" si="367"/>
        <v>4</v>
      </c>
      <c r="Y308" s="193">
        <f t="shared" si="367"/>
        <v>4</v>
      </c>
      <c r="Z308" s="193">
        <f t="shared" si="367"/>
        <v>4</v>
      </c>
      <c r="AA308" s="193">
        <f t="shared" si="367"/>
        <v>4</v>
      </c>
      <c r="AB308" s="208">
        <f t="shared" si="367"/>
        <v>4</v>
      </c>
      <c r="AC308" s="203">
        <f t="shared" si="367"/>
        <v>4</v>
      </c>
      <c r="AD308" s="193">
        <f t="shared" si="367"/>
        <v>4</v>
      </c>
      <c r="AE308" s="193">
        <f t="shared" si="367"/>
        <v>4</v>
      </c>
      <c r="AF308" s="193">
        <f t="shared" si="367"/>
        <v>4</v>
      </c>
      <c r="AG308" s="208">
        <f t="shared" si="367"/>
        <v>4</v>
      </c>
      <c r="AH308" s="3"/>
      <c r="AI308" s="3"/>
      <c r="AJ308" s="3"/>
      <c r="AK308" s="3"/>
      <c r="AL308" s="3"/>
      <c r="AM308" s="3"/>
      <c r="AN308" s="3"/>
      <c r="AO308" s="3"/>
    </row>
    <row r="309" spans="1:41" s="30" customFormat="1" ht="14.25" outlineLevel="1" x14ac:dyDescent="0.2">
      <c r="A309" s="3"/>
      <c r="B309" s="177"/>
      <c r="C309" s="168"/>
      <c r="D309" s="169"/>
      <c r="E309" s="170"/>
      <c r="F309" s="171"/>
      <c r="G309" s="172"/>
      <c r="H309" s="176"/>
      <c r="I309" s="175"/>
      <c r="J309" s="173"/>
      <c r="K309" s="176"/>
      <c r="L309" s="175"/>
      <c r="M309" s="175"/>
      <c r="N309" s="188"/>
      <c r="O309" s="174"/>
      <c r="P309" s="171"/>
      <c r="Q309" s="171"/>
      <c r="R309" s="222"/>
      <c r="S309" s="174"/>
      <c r="T309" s="171"/>
      <c r="U309" s="171"/>
      <c r="V309" s="171"/>
      <c r="W309" s="216"/>
      <c r="X309" s="174"/>
      <c r="Y309" s="175"/>
      <c r="Z309" s="171"/>
      <c r="AA309" s="171"/>
      <c r="AB309" s="216"/>
      <c r="AC309" s="174"/>
      <c r="AD309" s="175"/>
      <c r="AE309" s="171"/>
      <c r="AF309" s="217"/>
      <c r="AG309" s="216"/>
      <c r="AH309" s="3"/>
      <c r="AI309" s="3"/>
      <c r="AJ309" s="3"/>
      <c r="AK309" s="3"/>
      <c r="AL309" s="3"/>
      <c r="AM309" s="3"/>
      <c r="AN309" s="3"/>
      <c r="AO309" s="3"/>
    </row>
    <row r="310" spans="1:41" s="30" customFormat="1" hidden="1" outlineLevel="2" x14ac:dyDescent="0.25">
      <c r="A310" s="3">
        <v>2</v>
      </c>
      <c r="B310" s="377" t="s">
        <v>25</v>
      </c>
      <c r="C310" s="168">
        <v>205.18452442090697</v>
      </c>
      <c r="D310" s="169">
        <v>725000</v>
      </c>
      <c r="E310" s="170">
        <v>2</v>
      </c>
      <c r="F310" s="171">
        <v>1.8512412197948425</v>
      </c>
      <c r="G310" s="172">
        <v>1.7779775369790638</v>
      </c>
      <c r="H310" s="176">
        <v>15.544594</v>
      </c>
      <c r="I310" s="175">
        <f>H310*F310</f>
        <v>28.77679315777559</v>
      </c>
      <c r="J310" s="173">
        <f t="shared" si="346"/>
        <v>39.692128493483573</v>
      </c>
      <c r="K310" s="176">
        <v>10.119652</v>
      </c>
      <c r="L310" s="175">
        <f>K310*(G310/F310)</f>
        <v>9.7191623358728023</v>
      </c>
      <c r="M310" s="175">
        <f>K310*G310</f>
        <v>17.992513938045256</v>
      </c>
      <c r="N310" s="173">
        <f t="shared" si="347"/>
        <v>24.817260604200353</v>
      </c>
      <c r="O310" s="174">
        <f>H310-L310</f>
        <v>5.8254316641271977</v>
      </c>
      <c r="P310" s="171">
        <f>I310-M310</f>
        <v>10.784279219730333</v>
      </c>
      <c r="Q310" s="171">
        <f>J310-N310</f>
        <v>14.87486788928322</v>
      </c>
      <c r="R310" s="223">
        <f t="shared" si="348"/>
        <v>172.16282279262987</v>
      </c>
      <c r="S310" s="174">
        <v>2.3441920000000001</v>
      </c>
      <c r="T310" s="171">
        <f>S310*(G310/F310)</f>
        <v>2.2514195739590983</v>
      </c>
      <c r="U310" s="171">
        <f>S310*G310</f>
        <v>4.1679207183660258</v>
      </c>
      <c r="V310" s="171">
        <f>(U310/D310)*1000000</f>
        <v>5.7488561632634836</v>
      </c>
      <c r="W310" s="224">
        <f t="shared" si="349"/>
        <v>66.537687074808829</v>
      </c>
      <c r="X310" s="174">
        <v>5.8285879999999999</v>
      </c>
      <c r="Y310" s="175">
        <f>X310*(G310/F310)</f>
        <v>5.5979190747784795</v>
      </c>
      <c r="Z310" s="171">
        <f>X310*G310</f>
        <v>10.363098536305728</v>
      </c>
      <c r="AA310" s="171">
        <f t="shared" si="350"/>
        <v>14.293929015594106</v>
      </c>
      <c r="AB310" s="224">
        <f t="shared" si="351"/>
        <v>165.4389932360429</v>
      </c>
      <c r="AC310" s="174">
        <v>1.853391</v>
      </c>
      <c r="AD310" s="175">
        <f>AC310*(G310/F310)</f>
        <v>1.7800422386901871</v>
      </c>
      <c r="AE310" s="171">
        <f>AC310*G310</f>
        <v>3.295287565239164</v>
      </c>
      <c r="AF310" s="171">
        <f>(AE310/D310)*1000000</f>
        <v>4.5452242279160879</v>
      </c>
      <c r="AG310" s="224">
        <f t="shared" si="352"/>
        <v>52.606761897176945</v>
      </c>
      <c r="AH310" s="191"/>
      <c r="AI310" s="3"/>
      <c r="AJ310" s="3"/>
      <c r="AK310" s="3"/>
      <c r="AL310" s="3"/>
      <c r="AM310" s="3"/>
      <c r="AN310" s="3"/>
      <c r="AO310" s="3"/>
    </row>
    <row r="311" spans="1:41" s="30" customFormat="1" hidden="1" outlineLevel="2" x14ac:dyDescent="0.25">
      <c r="A311" s="3">
        <v>5</v>
      </c>
      <c r="B311" s="378"/>
      <c r="C311" s="168">
        <v>191.26919817429297</v>
      </c>
      <c r="D311" s="169">
        <v>540000</v>
      </c>
      <c r="E311" s="170">
        <v>2</v>
      </c>
      <c r="F311" s="171">
        <v>1.8967146329858817</v>
      </c>
      <c r="G311" s="172">
        <v>1.8234509501701031</v>
      </c>
      <c r="H311" s="176">
        <v>14.283324</v>
      </c>
      <c r="I311" s="175">
        <f>H311*F311</f>
        <v>27.091389638478436</v>
      </c>
      <c r="J311" s="173">
        <f>(I311/D311)*1000000</f>
        <v>50.169240071256368</v>
      </c>
      <c r="K311" s="176">
        <v>10.903036</v>
      </c>
      <c r="L311" s="175">
        <f>K311*(G311/F311)</f>
        <v>10.481888528819519</v>
      </c>
      <c r="M311" s="175">
        <f>K311*G311</f>
        <v>19.88115135393884</v>
      </c>
      <c r="N311" s="173">
        <f>(M311/D311)*1000000</f>
        <v>36.816946951738593</v>
      </c>
      <c r="O311" s="174">
        <f t="shared" ref="O311:Q313" si="368">H311-L311</f>
        <v>3.801435471180481</v>
      </c>
      <c r="P311" s="171">
        <f t="shared" si="368"/>
        <v>7.2102382845395958</v>
      </c>
      <c r="Q311" s="171">
        <f t="shared" si="368"/>
        <v>13.352293119517775</v>
      </c>
      <c r="R311" s="223">
        <f t="shared" si="348"/>
        <v>154.54042962404833</v>
      </c>
      <c r="S311" s="174">
        <v>3.9112370000000003</v>
      </c>
      <c r="T311" s="171">
        <f>S311*(G311/F311)</f>
        <v>3.7601591193310262</v>
      </c>
      <c r="U311" s="171">
        <f>S311*G311</f>
        <v>7.1319488239904638</v>
      </c>
      <c r="V311" s="171">
        <f t="shared" ref="V311:V313" si="369">(U311/D311)*1000000</f>
        <v>13.207312637019378</v>
      </c>
      <c r="W311" s="224">
        <f t="shared" si="349"/>
        <v>152.86241478031687</v>
      </c>
      <c r="X311" s="174">
        <v>4.7095700000000003</v>
      </c>
      <c r="Y311" s="175">
        <f>X311*(G311/F311)</f>
        <v>4.5276552107754711</v>
      </c>
      <c r="Z311" s="171">
        <f>X311*G311</f>
        <v>8.5876698913926131</v>
      </c>
      <c r="AA311" s="171">
        <f>(Z311/D311)*1000000</f>
        <v>15.903092391467801</v>
      </c>
      <c r="AB311" s="224">
        <f t="shared" si="351"/>
        <v>184.06356934569214</v>
      </c>
      <c r="AC311" s="174">
        <v>3.778632</v>
      </c>
      <c r="AD311" s="175">
        <f>AC311*(G311/F311)</f>
        <v>3.6326762027962083</v>
      </c>
      <c r="AE311" s="171">
        <f>AC311*G311</f>
        <v>6.8901501107431571</v>
      </c>
      <c r="AF311" s="171">
        <f t="shared" ref="AF311:AF313" si="370">(AE311/D311)*1000000</f>
        <v>12.759537242116958</v>
      </c>
      <c r="AG311" s="224">
        <f t="shared" si="352"/>
        <v>147.67982919116847</v>
      </c>
      <c r="AH311" s="191"/>
      <c r="AI311" s="3"/>
      <c r="AJ311" s="3"/>
      <c r="AK311" s="3"/>
      <c r="AL311" s="3"/>
      <c r="AM311" s="3"/>
      <c r="AN311" s="3"/>
      <c r="AO311" s="3"/>
    </row>
    <row r="312" spans="1:41" s="30" customFormat="1" hidden="1" outlineLevel="2" x14ac:dyDescent="0.25">
      <c r="A312" s="3">
        <v>6</v>
      </c>
      <c r="B312" s="378"/>
      <c r="C312" s="168">
        <v>141.1154334863588</v>
      </c>
      <c r="D312" s="169">
        <v>1242500</v>
      </c>
      <c r="E312" s="170">
        <v>2</v>
      </c>
      <c r="F312" s="171">
        <v>1.8246640738931992</v>
      </c>
      <c r="G312" s="172">
        <v>1.7514003910774205</v>
      </c>
      <c r="H312" s="176">
        <v>13.203379999999999</v>
      </c>
      <c r="I312" s="175">
        <f>H312*F312</f>
        <v>24.091733139959988</v>
      </c>
      <c r="J312" s="173">
        <f>(I312/D312)*1000000</f>
        <v>19.389724861134798</v>
      </c>
      <c r="K312" s="176">
        <v>6.1236160000000002</v>
      </c>
      <c r="L312" s="175">
        <f>K312*(G312/F312)</f>
        <v>5.877741339163177</v>
      </c>
      <c r="M312" s="175">
        <f>K312*G312</f>
        <v>10.724903457207949</v>
      </c>
      <c r="N312" s="173">
        <f>(M312/D312)*1000000</f>
        <v>8.6317130440305423</v>
      </c>
      <c r="O312" s="174">
        <f t="shared" si="368"/>
        <v>7.3256386608368222</v>
      </c>
      <c r="P312" s="171">
        <f t="shared" si="368"/>
        <v>13.366829682752039</v>
      </c>
      <c r="Q312" s="171">
        <f t="shared" si="368"/>
        <v>10.758011817104256</v>
      </c>
      <c r="R312" s="223">
        <f t="shared" si="348"/>
        <v>124.51402566092889</v>
      </c>
      <c r="S312" s="174">
        <v>3.8792789999999999</v>
      </c>
      <c r="T312" s="171">
        <f>S312*(G312/F312)</f>
        <v>3.7235186766197601</v>
      </c>
      <c r="U312" s="171">
        <f>S312*G312</f>
        <v>6.7941707576984243</v>
      </c>
      <c r="V312" s="171">
        <f t="shared" si="369"/>
        <v>5.4681454790329376</v>
      </c>
      <c r="W312" s="224">
        <f t="shared" si="349"/>
        <v>63.288720822140483</v>
      </c>
      <c r="X312" s="174">
        <v>5.5924480000000001</v>
      </c>
      <c r="Y312" s="175">
        <f>X312*(G312/F312)</f>
        <v>5.3679007300131865</v>
      </c>
      <c r="Z312" s="171">
        <f>X312*G312</f>
        <v>9.7946156142801382</v>
      </c>
      <c r="AA312" s="171">
        <f>(Z312/D312)*1000000</f>
        <v>7.8829904340282795</v>
      </c>
      <c r="AB312" s="224">
        <f t="shared" si="351"/>
        <v>91.238315208660637</v>
      </c>
      <c r="AC312" s="174">
        <v>3.4250790000000002</v>
      </c>
      <c r="AD312" s="175">
        <f>AC312*(G312/F312)</f>
        <v>3.2875556579967906</v>
      </c>
      <c r="AE312" s="171">
        <f>AC312*G312</f>
        <v>5.9986847000710606</v>
      </c>
      <c r="AF312" s="171">
        <f t="shared" si="370"/>
        <v>4.827915251566246</v>
      </c>
      <c r="AG312" s="224">
        <f t="shared" si="352"/>
        <v>55.878648744979699</v>
      </c>
      <c r="AH312" s="191"/>
      <c r="AI312" s="3"/>
      <c r="AJ312" s="3"/>
      <c r="AK312" s="3"/>
      <c r="AL312" s="3"/>
      <c r="AM312" s="3"/>
      <c r="AN312" s="3"/>
      <c r="AO312" s="3"/>
    </row>
    <row r="313" spans="1:41" s="30" customFormat="1" hidden="1" outlineLevel="2" x14ac:dyDescent="0.25">
      <c r="A313" s="3">
        <v>8</v>
      </c>
      <c r="B313" s="379"/>
      <c r="C313" s="168">
        <v>204.79381011372342</v>
      </c>
      <c r="D313" s="169">
        <v>965000</v>
      </c>
      <c r="E313" s="170">
        <v>1.9</v>
      </c>
      <c r="F313" s="171">
        <v>1.7023739732402567</v>
      </c>
      <c r="G313" s="172">
        <v>1.6291102904244781</v>
      </c>
      <c r="H313" s="176">
        <v>12.927866</v>
      </c>
      <c r="I313" s="175">
        <f>H313*F313</f>
        <v>22.008062607937624</v>
      </c>
      <c r="J313" s="173">
        <f>(I313/D313)*1000000</f>
        <v>22.80628249527215</v>
      </c>
      <c r="K313" s="176">
        <v>8.0967260000000003</v>
      </c>
      <c r="L313" s="175">
        <f>K313*(G313/F313)</f>
        <v>7.7482737945300162</v>
      </c>
      <c r="M313" s="175">
        <f>K313*G313</f>
        <v>13.190459645347424</v>
      </c>
      <c r="N313" s="173">
        <f>(M313/D313)*1000000</f>
        <v>13.668870098805622</v>
      </c>
      <c r="O313" s="174">
        <f t="shared" si="368"/>
        <v>5.1795922054699837</v>
      </c>
      <c r="P313" s="171">
        <f t="shared" si="368"/>
        <v>8.8176029625902004</v>
      </c>
      <c r="Q313" s="171">
        <f t="shared" si="368"/>
        <v>9.1374123964665284</v>
      </c>
      <c r="R313" s="223">
        <f>Q313/(24*3600)*1000000</f>
        <v>105.7570879220663</v>
      </c>
      <c r="S313" s="174">
        <v>1.200869</v>
      </c>
      <c r="T313" s="171">
        <f>S313*(G313/F313)</f>
        <v>1.1491881784518168</v>
      </c>
      <c r="U313" s="171">
        <f>S313*G313</f>
        <v>1.9563480453517526</v>
      </c>
      <c r="V313" s="171">
        <f t="shared" si="369"/>
        <v>2.0273036739396399</v>
      </c>
      <c r="W313" s="224">
        <f>V313/(24*3600)*1000000</f>
        <v>23.464162892819907</v>
      </c>
      <c r="X313" s="174">
        <v>1.0627519999999999</v>
      </c>
      <c r="Y313" s="175">
        <f>X313*(G313/F313)</f>
        <v>1.0170152073423706</v>
      </c>
      <c r="Z313" s="171">
        <f>X313*G313</f>
        <v>1.7313402193691947</v>
      </c>
      <c r="AA313" s="171">
        <f>(Z313/D313)*1000000</f>
        <v>1.7941349423514972</v>
      </c>
      <c r="AB313" s="224">
        <f t="shared" si="351"/>
        <v>20.765450721660844</v>
      </c>
      <c r="AC313" s="174">
        <v>0.12759365</v>
      </c>
      <c r="AD313" s="175">
        <f>AC313*(G313/F313)</f>
        <v>0.12210250595653536</v>
      </c>
      <c r="AE313" s="171">
        <f>AC313*G313</f>
        <v>0.20786412820781922</v>
      </c>
      <c r="AF313" s="171">
        <f t="shared" si="370"/>
        <v>0.21540324166613392</v>
      </c>
      <c r="AG313" s="224">
        <f t="shared" si="352"/>
        <v>2.4930930748395128</v>
      </c>
      <c r="AH313" s="191"/>
      <c r="AI313" s="3"/>
      <c r="AJ313" s="3"/>
      <c r="AK313" s="3"/>
      <c r="AL313" s="3"/>
      <c r="AM313" s="3"/>
      <c r="AN313" s="3"/>
      <c r="AO313" s="3"/>
    </row>
    <row r="314" spans="1:41" s="30" customFormat="1" outlineLevel="1" collapsed="1" x14ac:dyDescent="0.25">
      <c r="A314" s="380" t="s">
        <v>25</v>
      </c>
      <c r="B314" s="177" t="s">
        <v>19</v>
      </c>
      <c r="C314" s="178">
        <v>185.59074154882055</v>
      </c>
      <c r="D314" s="179">
        <v>868125</v>
      </c>
      <c r="E314" s="180">
        <v>1.9750000000000001</v>
      </c>
      <c r="F314" s="181">
        <v>1.8187484749785452</v>
      </c>
      <c r="G314" s="182">
        <v>1.7454847921627663</v>
      </c>
      <c r="H314" s="187">
        <f t="shared" ref="H314:AG314" si="371">AVERAGE(H310:H313)</f>
        <v>13.989791</v>
      </c>
      <c r="I314" s="181">
        <f t="shared" si="371"/>
        <v>25.491994636037909</v>
      </c>
      <c r="J314" s="183">
        <f t="shared" si="371"/>
        <v>33.014343980286718</v>
      </c>
      <c r="K314" s="187">
        <f t="shared" si="371"/>
        <v>8.8107575000000011</v>
      </c>
      <c r="L314" s="181">
        <f t="shared" si="371"/>
        <v>8.4567664995963785</v>
      </c>
      <c r="M314" s="181">
        <f t="shared" si="371"/>
        <v>15.447257098634868</v>
      </c>
      <c r="N314" s="183">
        <f t="shared" si="371"/>
        <v>20.983697674693779</v>
      </c>
      <c r="O314" s="187">
        <f t="shared" si="371"/>
        <v>5.5330245004036209</v>
      </c>
      <c r="P314" s="181">
        <f t="shared" si="371"/>
        <v>10.044737537403043</v>
      </c>
      <c r="Q314" s="181">
        <f t="shared" si="371"/>
        <v>12.030646305592946</v>
      </c>
      <c r="R314" s="183">
        <f t="shared" si="371"/>
        <v>139.24359149991835</v>
      </c>
      <c r="S314" s="187">
        <f t="shared" si="371"/>
        <v>2.8338942500000002</v>
      </c>
      <c r="T314" s="181">
        <f t="shared" si="371"/>
        <v>2.7210713870904253</v>
      </c>
      <c r="U314" s="181">
        <f t="shared" si="371"/>
        <v>5.0125970863516667</v>
      </c>
      <c r="V314" s="181">
        <f t="shared" si="371"/>
        <v>6.612904488313859</v>
      </c>
      <c r="W314" s="184">
        <f t="shared" si="371"/>
        <v>76.538246392521515</v>
      </c>
      <c r="X314" s="187">
        <f t="shared" si="371"/>
        <v>4.2983395</v>
      </c>
      <c r="Y314" s="181">
        <f t="shared" si="371"/>
        <v>4.1276225557273767</v>
      </c>
      <c r="Z314" s="181">
        <f t="shared" si="371"/>
        <v>7.6191810653369192</v>
      </c>
      <c r="AA314" s="181">
        <f t="shared" si="371"/>
        <v>9.9685366958604202</v>
      </c>
      <c r="AB314" s="184">
        <f t="shared" si="371"/>
        <v>115.37658212801414</v>
      </c>
      <c r="AC314" s="187">
        <f t="shared" si="371"/>
        <v>2.2961739125</v>
      </c>
      <c r="AD314" s="181">
        <f t="shared" si="371"/>
        <v>2.2055941513599304</v>
      </c>
      <c r="AE314" s="181">
        <f t="shared" si="371"/>
        <v>4.0979966260653002</v>
      </c>
      <c r="AF314" s="181">
        <f t="shared" si="371"/>
        <v>5.5870199908163567</v>
      </c>
      <c r="AG314" s="184">
        <f t="shared" si="371"/>
        <v>64.664583227041163</v>
      </c>
      <c r="AH314" s="191"/>
      <c r="AI314" s="3"/>
      <c r="AJ314" s="3"/>
      <c r="AK314" s="3"/>
      <c r="AL314" s="3"/>
      <c r="AM314" s="3"/>
      <c r="AN314" s="3"/>
      <c r="AO314" s="3"/>
    </row>
    <row r="315" spans="1:41" s="30" customFormat="1" outlineLevel="1" x14ac:dyDescent="0.25">
      <c r="A315" s="380"/>
      <c r="B315" s="177" t="s">
        <v>20</v>
      </c>
      <c r="C315" s="178">
        <v>15.173914201805545</v>
      </c>
      <c r="D315" s="179">
        <v>152121.71319374497</v>
      </c>
      <c r="E315" s="180">
        <v>2.4999999999997514E-2</v>
      </c>
      <c r="F315" s="181">
        <v>4.1545676896512451E-2</v>
      </c>
      <c r="G315" s="182">
        <v>4.1545676896516018E-2</v>
      </c>
      <c r="H315" s="187">
        <f t="shared" ref="H315:AG315" si="372">STDEV(H310:H313)/SQRT(H316)</f>
        <v>0.59509809817681891</v>
      </c>
      <c r="I315" s="181">
        <f t="shared" si="372"/>
        <v>1.5123513793665633</v>
      </c>
      <c r="J315" s="183">
        <f t="shared" si="372"/>
        <v>7.2383125987141979</v>
      </c>
      <c r="K315" s="187">
        <f t="shared" si="372"/>
        <v>1.0732118677792593</v>
      </c>
      <c r="L315" s="181">
        <f t="shared" si="372"/>
        <v>1.03473407098848</v>
      </c>
      <c r="M315" s="181">
        <f t="shared" si="372"/>
        <v>2.112098271578243</v>
      </c>
      <c r="N315" s="183">
        <f t="shared" si="372"/>
        <v>6.2680819380455981</v>
      </c>
      <c r="O315" s="187">
        <f t="shared" si="372"/>
        <v>0.73156695016077833</v>
      </c>
      <c r="P315" s="181">
        <f t="shared" si="372"/>
        <v>1.326758688222085</v>
      </c>
      <c r="Q315" s="181">
        <f t="shared" si="372"/>
        <v>1.2853905927802938</v>
      </c>
      <c r="R315" s="183">
        <f t="shared" si="372"/>
        <v>14.877205934957169</v>
      </c>
      <c r="S315" s="187">
        <f t="shared" si="372"/>
        <v>0.65574870932029217</v>
      </c>
      <c r="T315" s="181">
        <f t="shared" si="372"/>
        <v>0.63087198455492066</v>
      </c>
      <c r="U315" s="181">
        <f t="shared" si="372"/>
        <v>1.2151746411358209</v>
      </c>
      <c r="V315" s="181">
        <f t="shared" si="372"/>
        <v>2.3553309455689289</v>
      </c>
      <c r="W315" s="184">
        <f t="shared" si="372"/>
        <v>27.260774832973713</v>
      </c>
      <c r="X315" s="187">
        <f t="shared" si="372"/>
        <v>1.1050834914087944</v>
      </c>
      <c r="Y315" s="181">
        <f t="shared" si="372"/>
        <v>1.0620721100940358</v>
      </c>
      <c r="Z315" s="181">
        <f t="shared" si="372"/>
        <v>1.9972113683388699</v>
      </c>
      <c r="AA315" s="181">
        <f t="shared" si="372"/>
        <v>3.2287551427483749</v>
      </c>
      <c r="AB315" s="184">
        <f t="shared" si="372"/>
        <v>37.3698511892173</v>
      </c>
      <c r="AC315" s="187">
        <f t="shared" si="372"/>
        <v>0.83520984091245432</v>
      </c>
      <c r="AD315" s="181">
        <f t="shared" si="372"/>
        <v>0.80256026514202772</v>
      </c>
      <c r="AE315" s="181">
        <f t="shared" si="372"/>
        <v>1.5051635825795837</v>
      </c>
      <c r="AF315" s="181">
        <f t="shared" si="372"/>
        <v>2.6134403991148147</v>
      </c>
      <c r="AG315" s="184">
        <f t="shared" si="372"/>
        <v>30.248152767532574</v>
      </c>
      <c r="AH315" s="191"/>
      <c r="AI315" s="3"/>
      <c r="AJ315" s="3"/>
      <c r="AK315" s="3"/>
      <c r="AL315" s="3"/>
      <c r="AM315" s="3"/>
      <c r="AN315" s="3"/>
      <c r="AO315" s="3"/>
    </row>
    <row r="316" spans="1:41" s="30" customFormat="1" outlineLevel="1" x14ac:dyDescent="0.25">
      <c r="A316" s="380"/>
      <c r="B316" s="177" t="s">
        <v>21</v>
      </c>
      <c r="C316" s="185">
        <v>4</v>
      </c>
      <c r="D316" s="186">
        <v>4</v>
      </c>
      <c r="E316" s="18">
        <v>4</v>
      </c>
      <c r="F316" s="18">
        <v>4</v>
      </c>
      <c r="G316" s="18">
        <v>4</v>
      </c>
      <c r="H316" s="203">
        <f t="shared" ref="H316:AG316" si="373">COUNT(H310:H313)</f>
        <v>4</v>
      </c>
      <c r="I316" s="193">
        <f t="shared" si="373"/>
        <v>4</v>
      </c>
      <c r="J316" s="211">
        <f t="shared" si="373"/>
        <v>4</v>
      </c>
      <c r="K316" s="203">
        <f t="shared" si="373"/>
        <v>4</v>
      </c>
      <c r="L316" s="193">
        <f t="shared" si="373"/>
        <v>4</v>
      </c>
      <c r="M316" s="193">
        <f t="shared" si="373"/>
        <v>4</v>
      </c>
      <c r="N316" s="211">
        <f t="shared" si="373"/>
        <v>4</v>
      </c>
      <c r="O316" s="203">
        <f t="shared" si="373"/>
        <v>4</v>
      </c>
      <c r="P316" s="193">
        <f t="shared" si="373"/>
        <v>4</v>
      </c>
      <c r="Q316" s="193">
        <f t="shared" si="373"/>
        <v>4</v>
      </c>
      <c r="R316" s="211">
        <f t="shared" si="373"/>
        <v>4</v>
      </c>
      <c r="S316" s="203">
        <f t="shared" si="373"/>
        <v>4</v>
      </c>
      <c r="T316" s="193">
        <f t="shared" si="373"/>
        <v>4</v>
      </c>
      <c r="U316" s="193">
        <f t="shared" si="373"/>
        <v>4</v>
      </c>
      <c r="V316" s="193">
        <f t="shared" si="373"/>
        <v>4</v>
      </c>
      <c r="W316" s="208">
        <f t="shared" si="373"/>
        <v>4</v>
      </c>
      <c r="X316" s="203">
        <f t="shared" si="373"/>
        <v>4</v>
      </c>
      <c r="Y316" s="193">
        <f t="shared" si="373"/>
        <v>4</v>
      </c>
      <c r="Z316" s="193">
        <f t="shared" si="373"/>
        <v>4</v>
      </c>
      <c r="AA316" s="193">
        <f t="shared" si="373"/>
        <v>4</v>
      </c>
      <c r="AB316" s="208">
        <f t="shared" si="373"/>
        <v>4</v>
      </c>
      <c r="AC316" s="203">
        <f t="shared" si="373"/>
        <v>4</v>
      </c>
      <c r="AD316" s="193">
        <f t="shared" si="373"/>
        <v>4</v>
      </c>
      <c r="AE316" s="193">
        <f t="shared" si="373"/>
        <v>4</v>
      </c>
      <c r="AF316" s="193">
        <f t="shared" si="373"/>
        <v>4</v>
      </c>
      <c r="AG316" s="208">
        <f t="shared" si="373"/>
        <v>4</v>
      </c>
      <c r="AH316" s="191"/>
      <c r="AI316" s="3"/>
      <c r="AJ316" s="3"/>
      <c r="AK316" s="3"/>
      <c r="AL316" s="3"/>
      <c r="AM316" s="3"/>
      <c r="AN316" s="3"/>
      <c r="AO316" s="3"/>
    </row>
    <row r="317" spans="1:41" s="30" customFormat="1" outlineLevel="1" x14ac:dyDescent="0.25">
      <c r="A317" s="3"/>
      <c r="B317" s="177"/>
      <c r="C317" s="168"/>
      <c r="D317" s="169"/>
      <c r="E317" s="170"/>
      <c r="F317" s="171"/>
      <c r="G317" s="172"/>
      <c r="H317" s="176"/>
      <c r="I317" s="175"/>
      <c r="J317" s="173"/>
      <c r="K317" s="176"/>
      <c r="L317" s="175"/>
      <c r="M317" s="175"/>
      <c r="N317" s="188"/>
      <c r="O317" s="174"/>
      <c r="P317" s="171"/>
      <c r="Q317" s="171"/>
      <c r="R317" s="222"/>
      <c r="S317" s="174"/>
      <c r="T317" s="171"/>
      <c r="U317" s="171"/>
      <c r="V317" s="171"/>
      <c r="W317" s="216"/>
      <c r="X317" s="174"/>
      <c r="Y317" s="175"/>
      <c r="Z317" s="171"/>
      <c r="AA317" s="171"/>
      <c r="AB317" s="216"/>
      <c r="AC317" s="174"/>
      <c r="AD317" s="175"/>
      <c r="AE317" s="171"/>
      <c r="AF317" s="217"/>
      <c r="AG317" s="216"/>
      <c r="AH317" s="191"/>
      <c r="AI317" s="3"/>
      <c r="AJ317" s="3"/>
      <c r="AK317" s="3"/>
      <c r="AL317" s="3"/>
      <c r="AM317" s="3"/>
      <c r="AN317" s="3"/>
      <c r="AO317" s="3"/>
    </row>
    <row r="318" spans="1:41" s="30" customFormat="1" hidden="1" outlineLevel="2" x14ac:dyDescent="0.2">
      <c r="A318" s="3">
        <v>2</v>
      </c>
      <c r="B318" s="377" t="s">
        <v>26</v>
      </c>
      <c r="C318" s="168">
        <v>205.18452442090697</v>
      </c>
      <c r="D318" s="169">
        <v>725000</v>
      </c>
      <c r="E318" s="170">
        <v>2</v>
      </c>
      <c r="F318" s="171">
        <v>1.8512412197948425</v>
      </c>
      <c r="G318" s="172">
        <v>1.7047138541632851</v>
      </c>
      <c r="H318" s="176">
        <v>15.154718000000001</v>
      </c>
      <c r="I318" s="175">
        <f>H318*F318</f>
        <v>28.055038635966856</v>
      </c>
      <c r="J318" s="173">
        <f t="shared" si="346"/>
        <v>38.6966050151267</v>
      </c>
      <c r="K318" s="176">
        <v>12.126312</v>
      </c>
      <c r="L318" s="175">
        <f>K318*(G318/F318)</f>
        <v>11.166503773396634</v>
      </c>
      <c r="M318" s="175">
        <f>K318*G318</f>
        <v>20.671892066306494</v>
      </c>
      <c r="N318" s="173">
        <f t="shared" si="347"/>
        <v>28.512954574215854</v>
      </c>
      <c r="O318" s="174">
        <f>H318-L318</f>
        <v>3.9882142266033664</v>
      </c>
      <c r="P318" s="171">
        <f>I318-M318</f>
        <v>7.3831465696603615</v>
      </c>
      <c r="Q318" s="171">
        <f>J318-N318</f>
        <v>10.183650440910846</v>
      </c>
      <c r="R318" s="223">
        <f>Q318/(48*3600)*1000000</f>
        <v>58.933162273789613</v>
      </c>
      <c r="S318" s="174">
        <v>3.5839100000000004</v>
      </c>
      <c r="T318" s="171">
        <f>S318*(G318/F318)</f>
        <v>3.3002403812893757</v>
      </c>
      <c r="U318" s="171">
        <f>S318*G318</f>
        <v>6.1095410290743395</v>
      </c>
      <c r="V318" s="171">
        <f>(U318/D318)*1000000</f>
        <v>8.4269531435508132</v>
      </c>
      <c r="W318" s="224">
        <f t="shared" ref="W318:W321" si="374">V318/(48*3600)*1000000</f>
        <v>48.767089951104246</v>
      </c>
      <c r="X318" s="174">
        <v>5.8827400000000001</v>
      </c>
      <c r="Y318" s="175">
        <f>X318*(G318/F318)</f>
        <v>5.4171159712789274</v>
      </c>
      <c r="Z318" s="171">
        <f>X318*G318</f>
        <v>10.028388378440525</v>
      </c>
      <c r="AA318" s="171">
        <f t="shared" ref="AA318:AA321" si="375">(Z318/D318)*1000000</f>
        <v>13.832259832331758</v>
      </c>
      <c r="AB318" s="224">
        <f t="shared" ref="AB318:AB321" si="376">AA318/(48*3600)*1000000</f>
        <v>80.047799955623589</v>
      </c>
      <c r="AC318" s="174">
        <v>2.2765960000000001</v>
      </c>
      <c r="AD318" s="175">
        <f>AC318*(G318/F318)</f>
        <v>2.0964014305833203</v>
      </c>
      <c r="AE318" s="171">
        <f>AC318*G318</f>
        <v>3.8809447415327183</v>
      </c>
      <c r="AF318" s="171">
        <f>(AE318/D318)*1000000</f>
        <v>5.3530272297003014</v>
      </c>
      <c r="AG318" s="224">
        <f t="shared" ref="AG318:AG321" si="377">AF318/(48*3600)*1000000</f>
        <v>30.978166838543409</v>
      </c>
      <c r="AH318" s="3"/>
      <c r="AI318" s="3"/>
      <c r="AJ318" s="3"/>
      <c r="AK318" s="3"/>
      <c r="AL318" s="3"/>
      <c r="AM318" s="3"/>
      <c r="AN318" s="3"/>
      <c r="AO318" s="3"/>
    </row>
    <row r="319" spans="1:41" s="30" customFormat="1" hidden="1" outlineLevel="2" x14ac:dyDescent="0.2">
      <c r="A319" s="3">
        <v>5</v>
      </c>
      <c r="B319" s="378"/>
      <c r="C319" s="168">
        <v>191.26919817429297</v>
      </c>
      <c r="D319" s="169">
        <v>540000</v>
      </c>
      <c r="E319" s="170">
        <v>2</v>
      </c>
      <c r="F319" s="171">
        <v>1.8967146329858817</v>
      </c>
      <c r="G319" s="172">
        <v>1.7501872673543244</v>
      </c>
      <c r="H319" s="176">
        <v>14.201499999999999</v>
      </c>
      <c r="I319" s="175">
        <f>H319*F319</f>
        <v>26.936192860348999</v>
      </c>
      <c r="J319" s="173">
        <f t="shared" si="346"/>
        <v>49.881838630275929</v>
      </c>
      <c r="K319" s="176">
        <v>12.766921999999999</v>
      </c>
      <c r="L319" s="175">
        <f>K319*(G319/F319)</f>
        <v>11.780635810527922</v>
      </c>
      <c r="M319" s="175">
        <f>K319*G319</f>
        <v>22.344504327705806</v>
      </c>
      <c r="N319" s="173">
        <f t="shared" si="347"/>
        <v>41.378711717973715</v>
      </c>
      <c r="O319" s="174">
        <f t="shared" ref="O319:Q321" si="378">H319-L319</f>
        <v>2.420864189472077</v>
      </c>
      <c r="P319" s="171">
        <f t="shared" si="378"/>
        <v>4.5916885326431931</v>
      </c>
      <c r="Q319" s="171">
        <f t="shared" si="378"/>
        <v>8.5031269123022142</v>
      </c>
      <c r="R319" s="223">
        <f t="shared" ref="R319:R321" si="379">Q319/(48*3600)*1000000</f>
        <v>49.207910372119294</v>
      </c>
      <c r="S319" s="174">
        <v>4.0071570000000003</v>
      </c>
      <c r="T319" s="171">
        <f>S319*(G319/F319)</f>
        <v>3.6975911071288481</v>
      </c>
      <c r="U319" s="171">
        <f>S319*G319</f>
        <v>7.0132751596897531</v>
      </c>
      <c r="V319" s="171">
        <f t="shared" ref="V319:V321" si="380">(U319/D319)*1000000</f>
        <v>12.987546592018061</v>
      </c>
      <c r="W319" s="224">
        <f t="shared" si="374"/>
        <v>75.159413148252668</v>
      </c>
      <c r="X319" s="174">
        <v>10.059100000000001</v>
      </c>
      <c r="Y319" s="175">
        <f>X319*(G319/F319)</f>
        <v>9.2820018546115843</v>
      </c>
      <c r="Z319" s="171">
        <f>X319*G319</f>
        <v>17.605308741043885</v>
      </c>
      <c r="AA319" s="171">
        <f t="shared" si="375"/>
        <v>32.60242359452571</v>
      </c>
      <c r="AB319" s="224">
        <f t="shared" si="376"/>
        <v>188.67143283869046</v>
      </c>
      <c r="AC319" s="174">
        <v>5.997268</v>
      </c>
      <c r="AD319" s="175">
        <f>AC319*(G319/F319)</f>
        <v>5.5339595688086121</v>
      </c>
      <c r="AE319" s="171">
        <f>AC319*G319</f>
        <v>10.496342092511535</v>
      </c>
      <c r="AF319" s="171">
        <f t="shared" ref="AF319:AF321" si="381">(AE319/D319)*1000000</f>
        <v>19.437670541688028</v>
      </c>
      <c r="AG319" s="224">
        <f t="shared" si="377"/>
        <v>112.48651933847238</v>
      </c>
      <c r="AH319" s="3"/>
      <c r="AI319" s="3"/>
      <c r="AJ319" s="3"/>
      <c r="AK319" s="3"/>
      <c r="AL319" s="3"/>
      <c r="AM319" s="3"/>
      <c r="AN319" s="3"/>
      <c r="AO319" s="3"/>
    </row>
    <row r="320" spans="1:41" s="30" customFormat="1" hidden="1" outlineLevel="2" x14ac:dyDescent="0.2">
      <c r="A320" s="3">
        <v>6</v>
      </c>
      <c r="B320" s="378"/>
      <c r="C320" s="168">
        <v>141.1154334863588</v>
      </c>
      <c r="D320" s="169">
        <v>1242500</v>
      </c>
      <c r="E320" s="170">
        <v>2</v>
      </c>
      <c r="F320" s="171">
        <v>1.8246640738931992</v>
      </c>
      <c r="G320" s="172">
        <v>1.6781367082616419</v>
      </c>
      <c r="H320" s="176">
        <v>13.595701999999999</v>
      </c>
      <c r="I320" s="175">
        <f>H320*F320</f>
        <v>24.807588998757915</v>
      </c>
      <c r="J320" s="173">
        <f t="shared" si="346"/>
        <v>19.965866397390677</v>
      </c>
      <c r="K320" s="176">
        <v>5.0512540000000001</v>
      </c>
      <c r="L320" s="175">
        <f>K320*(G320/F320)</f>
        <v>4.6456193671129444</v>
      </c>
      <c r="M320" s="175">
        <f>K320*G320</f>
        <v>8.4766947601534515</v>
      </c>
      <c r="N320" s="173">
        <f t="shared" si="347"/>
        <v>6.8222895453951322</v>
      </c>
      <c r="O320" s="174">
        <f t="shared" si="378"/>
        <v>8.9500826328870549</v>
      </c>
      <c r="P320" s="171">
        <f t="shared" si="378"/>
        <v>16.330894238604465</v>
      </c>
      <c r="Q320" s="171">
        <f t="shared" si="378"/>
        <v>13.143576851995544</v>
      </c>
      <c r="R320" s="223">
        <f t="shared" si="379"/>
        <v>76.062366041640871</v>
      </c>
      <c r="S320" s="174">
        <v>6.3637920000000001</v>
      </c>
      <c r="T320" s="171">
        <f>S320*(G320/F320)</f>
        <v>5.8527556451285996</v>
      </c>
      <c r="U320" s="171">
        <f>S320*G320</f>
        <v>10.67931295894177</v>
      </c>
      <c r="V320" s="171">
        <f t="shared" si="380"/>
        <v>8.5950204900939795</v>
      </c>
      <c r="W320" s="224">
        <f t="shared" si="374"/>
        <v>49.739701910266085</v>
      </c>
      <c r="X320" s="174">
        <v>9.9494600000000002</v>
      </c>
      <c r="Y320" s="175">
        <f>X320*(G320/F320)</f>
        <v>9.1504810623887778</v>
      </c>
      <c r="Z320" s="171">
        <f>X320*G320</f>
        <v>16.696554053380876</v>
      </c>
      <c r="AA320" s="171">
        <f t="shared" si="375"/>
        <v>13.437870465497687</v>
      </c>
      <c r="AB320" s="224">
        <f t="shared" si="376"/>
        <v>77.765454082741243</v>
      </c>
      <c r="AC320" s="174">
        <v>6.5869239999999998</v>
      </c>
      <c r="AD320" s="175">
        <f>AC320*(G320/F320)</f>
        <v>6.0579693090272366</v>
      </c>
      <c r="AE320" s="171">
        <f>AC320*G320</f>
        <v>11.053758958929606</v>
      </c>
      <c r="AF320" s="171">
        <f t="shared" si="381"/>
        <v>8.8963854800238273</v>
      </c>
      <c r="AG320" s="224">
        <f t="shared" si="377"/>
        <v>51.483712268656411</v>
      </c>
      <c r="AH320" s="3"/>
      <c r="AI320" s="3"/>
      <c r="AJ320" s="3"/>
      <c r="AK320" s="3"/>
      <c r="AL320" s="3"/>
      <c r="AM320" s="3"/>
      <c r="AN320" s="3"/>
      <c r="AO320" s="3"/>
    </row>
    <row r="321" spans="1:41" s="30" customFormat="1" hidden="1" outlineLevel="2" x14ac:dyDescent="0.2">
      <c r="A321" s="3">
        <v>8</v>
      </c>
      <c r="B321" s="379"/>
      <c r="C321" s="168">
        <v>204.79381011372342</v>
      </c>
      <c r="D321" s="169">
        <v>965000</v>
      </c>
      <c r="E321" s="170">
        <v>1.9</v>
      </c>
      <c r="F321" s="171">
        <v>1.7023739732402567</v>
      </c>
      <c r="G321" s="172">
        <v>1.5558466076086994</v>
      </c>
      <c r="H321" s="176">
        <v>12.770102</v>
      </c>
      <c r="I321" s="175">
        <f>H321*F321</f>
        <v>21.739489280423349</v>
      </c>
      <c r="J321" s="173">
        <f t="shared" si="346"/>
        <v>22.527968166241813</v>
      </c>
      <c r="K321" s="176">
        <v>3.161616</v>
      </c>
      <c r="L321" s="175">
        <f>K321*(G321/F321)</f>
        <v>2.8894882120399799</v>
      </c>
      <c r="M321" s="175">
        <f>K321*G321</f>
        <v>4.9189895281613856</v>
      </c>
      <c r="N321" s="173">
        <f t="shared" si="347"/>
        <v>5.0973984747786387</v>
      </c>
      <c r="O321" s="174">
        <f t="shared" si="378"/>
        <v>9.8806137879600193</v>
      </c>
      <c r="P321" s="171">
        <f t="shared" si="378"/>
        <v>16.820499752261963</v>
      </c>
      <c r="Q321" s="171">
        <f t="shared" si="378"/>
        <v>17.430569691463173</v>
      </c>
      <c r="R321" s="223">
        <f t="shared" si="379"/>
        <v>100.87135238115262</v>
      </c>
      <c r="S321" s="174">
        <v>4.6079350000000003</v>
      </c>
      <c r="T321" s="171">
        <f>S321*(G321/F321)</f>
        <v>4.2113191052760506</v>
      </c>
      <c r="U321" s="171">
        <f>S321*G321</f>
        <v>7.1692400378313925</v>
      </c>
      <c r="V321" s="171">
        <f t="shared" si="380"/>
        <v>7.4292642879081781</v>
      </c>
      <c r="W321" s="224">
        <f t="shared" si="374"/>
        <v>42.993427592061217</v>
      </c>
      <c r="X321" s="174">
        <v>4.2855499999999997</v>
      </c>
      <c r="Y321" s="175">
        <f>X321*(G321/F321)</f>
        <v>3.9166825468709465</v>
      </c>
      <c r="Z321" s="171">
        <f>X321*G321</f>
        <v>6.667658429237461</v>
      </c>
      <c r="AA321" s="171">
        <f t="shared" si="375"/>
        <v>6.9094906002460732</v>
      </c>
      <c r="AB321" s="224">
        <f t="shared" si="376"/>
        <v>39.985478010683295</v>
      </c>
      <c r="AC321" s="174">
        <v>2.0366439999999999</v>
      </c>
      <c r="AD321" s="175">
        <f>AC321*(G321/F321)</f>
        <v>1.8613452203309802</v>
      </c>
      <c r="AE321" s="171">
        <f>AC321*G321</f>
        <v>3.168705658306612</v>
      </c>
      <c r="AF321" s="171">
        <f t="shared" si="381"/>
        <v>3.2836328065353495</v>
      </c>
      <c r="AG321" s="224">
        <f t="shared" si="377"/>
        <v>19.002504667449937</v>
      </c>
      <c r="AH321" s="3"/>
      <c r="AI321" s="3"/>
      <c r="AJ321" s="3"/>
      <c r="AK321" s="3"/>
      <c r="AL321" s="3"/>
      <c r="AM321" s="3"/>
      <c r="AN321" s="3"/>
      <c r="AO321" s="3"/>
    </row>
    <row r="322" spans="1:41" s="30" customFormat="1" outlineLevel="1" collapsed="1" x14ac:dyDescent="0.25">
      <c r="A322" s="380" t="s">
        <v>26</v>
      </c>
      <c r="B322" s="177" t="s">
        <v>19</v>
      </c>
      <c r="C322" s="178">
        <v>185.59074154882055</v>
      </c>
      <c r="D322" s="179">
        <v>868125</v>
      </c>
      <c r="E322" s="180">
        <v>1.9750000000000001</v>
      </c>
      <c r="F322" s="181">
        <v>1.8187484749785452</v>
      </c>
      <c r="G322" s="182">
        <v>1.6722211093469876</v>
      </c>
      <c r="H322" s="187">
        <f t="shared" ref="H322:AG322" si="382">AVERAGE(H318:H321)</f>
        <v>13.930505500000001</v>
      </c>
      <c r="I322" s="181">
        <f t="shared" si="382"/>
        <v>25.384577443874278</v>
      </c>
      <c r="J322" s="183">
        <f t="shared" si="382"/>
        <v>32.76806955225878</v>
      </c>
      <c r="K322" s="187">
        <f t="shared" si="382"/>
        <v>8.2765260000000005</v>
      </c>
      <c r="L322" s="181">
        <f t="shared" si="382"/>
        <v>7.6205617907693703</v>
      </c>
      <c r="M322" s="181">
        <f t="shared" si="382"/>
        <v>14.103020170581784</v>
      </c>
      <c r="N322" s="183">
        <f t="shared" si="382"/>
        <v>20.452838578090837</v>
      </c>
      <c r="O322" s="187">
        <f t="shared" si="382"/>
        <v>6.3099437092306294</v>
      </c>
      <c r="P322" s="181">
        <f t="shared" si="382"/>
        <v>11.281557273292496</v>
      </c>
      <c r="Q322" s="181">
        <f t="shared" si="382"/>
        <v>12.315230974167944</v>
      </c>
      <c r="R322" s="183">
        <f t="shared" si="382"/>
        <v>71.268697767175595</v>
      </c>
      <c r="S322" s="187">
        <f t="shared" si="382"/>
        <v>4.6406985000000001</v>
      </c>
      <c r="T322" s="181">
        <f t="shared" si="382"/>
        <v>4.2654765597057187</v>
      </c>
      <c r="U322" s="181">
        <f t="shared" si="382"/>
        <v>7.742842296384314</v>
      </c>
      <c r="V322" s="181">
        <f t="shared" si="382"/>
        <v>9.3596961283927573</v>
      </c>
      <c r="W322" s="184">
        <f t="shared" si="382"/>
        <v>54.164908150421056</v>
      </c>
      <c r="X322" s="187">
        <f t="shared" si="382"/>
        <v>7.5442125000000004</v>
      </c>
      <c r="Y322" s="181">
        <f t="shared" si="382"/>
        <v>6.9415703587875583</v>
      </c>
      <c r="Z322" s="181">
        <f t="shared" si="382"/>
        <v>12.749477400525688</v>
      </c>
      <c r="AA322" s="181">
        <f t="shared" si="382"/>
        <v>16.695511123150307</v>
      </c>
      <c r="AB322" s="184">
        <f t="shared" si="382"/>
        <v>96.617541221934658</v>
      </c>
      <c r="AC322" s="187">
        <f t="shared" si="382"/>
        <v>4.2243579999999996</v>
      </c>
      <c r="AD322" s="181">
        <f t="shared" si="382"/>
        <v>3.8874188821875371</v>
      </c>
      <c r="AE322" s="181">
        <f t="shared" si="382"/>
        <v>7.1499378628201171</v>
      </c>
      <c r="AF322" s="181">
        <f t="shared" si="382"/>
        <v>9.2426790144868782</v>
      </c>
      <c r="AG322" s="184">
        <f t="shared" si="382"/>
        <v>53.487725778280527</v>
      </c>
      <c r="AH322" s="3"/>
      <c r="AI322" s="3"/>
      <c r="AJ322" s="3"/>
      <c r="AK322" s="3"/>
      <c r="AL322" s="3"/>
      <c r="AM322" s="3"/>
      <c r="AN322" s="3"/>
      <c r="AO322" s="3"/>
    </row>
    <row r="323" spans="1:41" s="30" customFormat="1" outlineLevel="1" x14ac:dyDescent="0.25">
      <c r="A323" s="380"/>
      <c r="B323" s="177" t="s">
        <v>20</v>
      </c>
      <c r="C323" s="178">
        <v>15.173914201805545</v>
      </c>
      <c r="D323" s="179">
        <v>152121.71319374497</v>
      </c>
      <c r="E323" s="180">
        <v>2.4999999999997514E-2</v>
      </c>
      <c r="F323" s="181">
        <v>4.1545676896512451E-2</v>
      </c>
      <c r="G323" s="182">
        <v>4.1545676896516018E-2</v>
      </c>
      <c r="H323" s="187">
        <f t="shared" ref="H323:AG323" si="383">STDEV(H318:H321)/SQRT(H324)</f>
        <v>0.50255712201126979</v>
      </c>
      <c r="I323" s="181">
        <f t="shared" si="383"/>
        <v>1.3891981129486894</v>
      </c>
      <c r="J323" s="183">
        <f t="shared" si="383"/>
        <v>7.0520960643189881</v>
      </c>
      <c r="K323" s="187">
        <f t="shared" si="383"/>
        <v>2.44180930638014</v>
      </c>
      <c r="L323" s="181">
        <f t="shared" si="383"/>
        <v>2.2567170112328143</v>
      </c>
      <c r="M323" s="181">
        <f t="shared" si="383"/>
        <v>4.3500392293203953</v>
      </c>
      <c r="N323" s="183">
        <f t="shared" si="383"/>
        <v>8.777048878735723</v>
      </c>
      <c r="O323" s="187">
        <f t="shared" si="383"/>
        <v>1.8311058964654194</v>
      </c>
      <c r="P323" s="181">
        <f t="shared" si="383"/>
        <v>3.1108364008723415</v>
      </c>
      <c r="Q323" s="181">
        <f t="shared" si="383"/>
        <v>1.9563703644382602</v>
      </c>
      <c r="R323" s="183">
        <f t="shared" si="383"/>
        <v>11.321587757165849</v>
      </c>
      <c r="S323" s="187">
        <f t="shared" si="383"/>
        <v>0.6115759303246141</v>
      </c>
      <c r="T323" s="181">
        <f t="shared" si="383"/>
        <v>0.56099336688468748</v>
      </c>
      <c r="U323" s="181">
        <f t="shared" si="383"/>
        <v>1.006305981458038</v>
      </c>
      <c r="V323" s="181">
        <f t="shared" si="383"/>
        <v>1.236345568761777</v>
      </c>
      <c r="W323" s="184">
        <f t="shared" si="383"/>
        <v>7.1547775970010035</v>
      </c>
      <c r="X323" s="187">
        <f t="shared" si="383"/>
        <v>1.457430582425655</v>
      </c>
      <c r="Y323" s="181">
        <f t="shared" si="383"/>
        <v>1.3487899990177967</v>
      </c>
      <c r="Z323" s="181">
        <f t="shared" si="383"/>
        <v>2.6386764292081928</v>
      </c>
      <c r="AA323" s="181">
        <f t="shared" si="383"/>
        <v>5.5347876551820443</v>
      </c>
      <c r="AB323" s="184">
        <f t="shared" si="383"/>
        <v>32.030021152673861</v>
      </c>
      <c r="AC323" s="187">
        <f t="shared" si="383"/>
        <v>1.2008607096195631</v>
      </c>
      <c r="AD323" s="181">
        <f t="shared" si="383"/>
        <v>1.1081179007432795</v>
      </c>
      <c r="AE323" s="181">
        <f t="shared" si="383"/>
        <v>2.1010863521879575</v>
      </c>
      <c r="AF323" s="181">
        <f t="shared" si="383"/>
        <v>3.59046647581143</v>
      </c>
      <c r="AG323" s="184">
        <f t="shared" si="383"/>
        <v>20.778162475760599</v>
      </c>
      <c r="AH323" s="3"/>
      <c r="AI323" s="3"/>
      <c r="AJ323" s="3"/>
      <c r="AK323" s="3"/>
      <c r="AL323" s="3"/>
      <c r="AM323" s="3"/>
      <c r="AN323" s="3"/>
      <c r="AO323" s="3"/>
    </row>
    <row r="324" spans="1:41" s="28" customFormat="1" outlineLevel="1" x14ac:dyDescent="0.25">
      <c r="A324" s="380"/>
      <c r="B324" s="177" t="s">
        <v>21</v>
      </c>
      <c r="C324" s="189">
        <v>4</v>
      </c>
      <c r="D324" s="190">
        <v>4</v>
      </c>
      <c r="E324" s="18">
        <v>4</v>
      </c>
      <c r="F324" s="18">
        <v>4</v>
      </c>
      <c r="G324" s="18">
        <v>4</v>
      </c>
      <c r="H324" s="204">
        <f t="shared" ref="H324:AG324" si="384">COUNT(H318:H321)</f>
        <v>4</v>
      </c>
      <c r="I324" s="207">
        <f t="shared" si="384"/>
        <v>4</v>
      </c>
      <c r="J324" s="212">
        <f t="shared" si="384"/>
        <v>4</v>
      </c>
      <c r="K324" s="204">
        <f t="shared" si="384"/>
        <v>4</v>
      </c>
      <c r="L324" s="207">
        <f t="shared" si="384"/>
        <v>4</v>
      </c>
      <c r="M324" s="207">
        <f t="shared" si="384"/>
        <v>4</v>
      </c>
      <c r="N324" s="212">
        <f t="shared" si="384"/>
        <v>4</v>
      </c>
      <c r="O324" s="204">
        <f t="shared" si="384"/>
        <v>4</v>
      </c>
      <c r="P324" s="207">
        <f t="shared" si="384"/>
        <v>4</v>
      </c>
      <c r="Q324" s="207">
        <f t="shared" si="384"/>
        <v>4</v>
      </c>
      <c r="R324" s="212">
        <f t="shared" si="384"/>
        <v>4</v>
      </c>
      <c r="S324" s="204">
        <f t="shared" si="384"/>
        <v>4</v>
      </c>
      <c r="T324" s="207">
        <f t="shared" si="384"/>
        <v>4</v>
      </c>
      <c r="U324" s="207">
        <f t="shared" si="384"/>
        <v>4</v>
      </c>
      <c r="V324" s="207">
        <f t="shared" si="384"/>
        <v>4</v>
      </c>
      <c r="W324" s="209">
        <f t="shared" si="384"/>
        <v>4</v>
      </c>
      <c r="X324" s="204">
        <f t="shared" si="384"/>
        <v>4</v>
      </c>
      <c r="Y324" s="207">
        <f t="shared" si="384"/>
        <v>4</v>
      </c>
      <c r="Z324" s="207">
        <f t="shared" si="384"/>
        <v>4</v>
      </c>
      <c r="AA324" s="207">
        <f t="shared" si="384"/>
        <v>4</v>
      </c>
      <c r="AB324" s="209">
        <f t="shared" si="384"/>
        <v>4</v>
      </c>
      <c r="AC324" s="204">
        <f t="shared" si="384"/>
        <v>4</v>
      </c>
      <c r="AD324" s="207">
        <f t="shared" si="384"/>
        <v>4</v>
      </c>
      <c r="AE324" s="207">
        <f t="shared" si="384"/>
        <v>4</v>
      </c>
      <c r="AF324" s="207">
        <f t="shared" si="384"/>
        <v>4</v>
      </c>
      <c r="AG324" s="209">
        <f t="shared" si="384"/>
        <v>4</v>
      </c>
      <c r="AH324" s="3"/>
      <c r="AI324" s="3"/>
      <c r="AJ324" s="3"/>
      <c r="AK324" s="3"/>
      <c r="AL324" s="3"/>
      <c r="AM324" s="3"/>
      <c r="AN324" s="3"/>
      <c r="AO324" s="3"/>
    </row>
    <row r="325" spans="1:41" x14ac:dyDescent="0.25">
      <c r="A325" s="191"/>
      <c r="B325" s="191"/>
      <c r="C325" s="191"/>
      <c r="D325" s="191"/>
      <c r="E325" s="191"/>
      <c r="F325" s="191"/>
      <c r="G325" s="191"/>
      <c r="H325" s="195"/>
      <c r="I325" s="195"/>
      <c r="J325" s="195"/>
      <c r="K325" s="195"/>
      <c r="L325" s="195"/>
      <c r="M325" s="195"/>
      <c r="N325" s="195"/>
      <c r="O325" s="195"/>
      <c r="P325" s="195"/>
      <c r="Q325" s="195"/>
      <c r="R325" s="195"/>
      <c r="S325" s="195"/>
      <c r="T325" s="195"/>
      <c r="U325" s="195"/>
      <c r="V325" s="195"/>
      <c r="W325" s="199"/>
      <c r="X325" s="195"/>
      <c r="Y325" s="195"/>
      <c r="Z325" s="195"/>
      <c r="AA325" s="195"/>
      <c r="AB325" s="199"/>
      <c r="AC325" s="195"/>
      <c r="AD325" s="195"/>
      <c r="AE325" s="195"/>
      <c r="AF325" s="195"/>
      <c r="AG325" s="199"/>
      <c r="AH325" s="191"/>
      <c r="AI325" s="191"/>
      <c r="AJ325" s="191"/>
      <c r="AK325" s="191"/>
      <c r="AL325" s="191"/>
      <c r="AM325" s="191"/>
      <c r="AN325" s="191"/>
      <c r="AO325" s="191"/>
    </row>
    <row r="326" spans="1:41" x14ac:dyDescent="0.25">
      <c r="A326" s="191"/>
      <c r="B326" s="191"/>
      <c r="C326" s="191"/>
      <c r="D326" s="191"/>
      <c r="E326" s="191"/>
      <c r="F326" s="191"/>
      <c r="G326" s="191"/>
      <c r="H326" s="195"/>
      <c r="I326" s="195"/>
      <c r="J326" s="195"/>
      <c r="K326" s="195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  <c r="W326" s="199"/>
      <c r="X326" s="195"/>
      <c r="Y326" s="195"/>
      <c r="Z326" s="195"/>
      <c r="AA326" s="195"/>
      <c r="AB326" s="199"/>
      <c r="AC326" s="195"/>
      <c r="AD326" s="195"/>
      <c r="AE326" s="195"/>
      <c r="AF326" s="195"/>
      <c r="AG326" s="199"/>
      <c r="AH326" s="191"/>
      <c r="AI326" s="191"/>
      <c r="AJ326" s="191"/>
      <c r="AK326" s="191"/>
      <c r="AL326" s="191"/>
      <c r="AM326" s="191"/>
      <c r="AN326" s="191"/>
      <c r="AO326" s="191"/>
    </row>
    <row r="327" spans="1:41" x14ac:dyDescent="0.25">
      <c r="A327" s="191"/>
      <c r="B327" s="20"/>
      <c r="C327" s="20"/>
      <c r="D327" s="20"/>
      <c r="E327" s="20"/>
      <c r="F327" s="20"/>
      <c r="G327" s="20"/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9"/>
      <c r="X327" s="195"/>
      <c r="Y327" s="195"/>
      <c r="Z327" s="195"/>
      <c r="AA327" s="195"/>
      <c r="AB327" s="199"/>
      <c r="AC327" s="195"/>
      <c r="AD327" s="195"/>
      <c r="AE327" s="195"/>
      <c r="AF327" s="195"/>
      <c r="AG327" s="199"/>
      <c r="AH327" s="191"/>
      <c r="AI327" s="191"/>
      <c r="AJ327" s="191"/>
      <c r="AK327" s="191"/>
      <c r="AL327" s="191"/>
      <c r="AM327" s="191"/>
      <c r="AN327" s="191"/>
      <c r="AO327" s="191"/>
    </row>
    <row r="328" spans="1:41" s="28" customFormat="1" ht="18" customHeight="1" x14ac:dyDescent="0.2">
      <c r="A328" s="3"/>
      <c r="B328" s="20"/>
      <c r="C328" s="20"/>
      <c r="D328" s="20"/>
      <c r="E328" s="20"/>
      <c r="F328" s="20"/>
      <c r="G328" s="20"/>
      <c r="H328" s="381" t="s">
        <v>33</v>
      </c>
      <c r="I328" s="381"/>
      <c r="J328" s="381"/>
      <c r="K328" s="381"/>
      <c r="L328" s="381"/>
      <c r="M328" s="381"/>
      <c r="N328" s="381"/>
      <c r="O328" s="381"/>
      <c r="P328" s="381"/>
      <c r="Q328" s="381"/>
      <c r="R328" s="381"/>
      <c r="S328" s="381" t="s">
        <v>33</v>
      </c>
      <c r="T328" s="381"/>
      <c r="U328" s="381"/>
      <c r="V328" s="381"/>
      <c r="W328" s="381"/>
      <c r="X328" s="381"/>
      <c r="Y328" s="381"/>
      <c r="Z328" s="381"/>
      <c r="AA328" s="381"/>
      <c r="AB328" s="381"/>
      <c r="AC328" s="381"/>
      <c r="AD328" s="381"/>
      <c r="AE328" s="381"/>
      <c r="AF328" s="381"/>
      <c r="AG328" s="381"/>
      <c r="AH328" s="3"/>
      <c r="AI328" s="3"/>
      <c r="AJ328" s="3"/>
      <c r="AK328" s="3"/>
      <c r="AL328" s="3"/>
      <c r="AM328" s="3"/>
      <c r="AN328" s="3"/>
      <c r="AO328" s="3"/>
    </row>
    <row r="329" spans="1:41" s="28" customFormat="1" x14ac:dyDescent="0.2">
      <c r="A329" s="158"/>
      <c r="B329" s="20"/>
      <c r="C329" s="20"/>
      <c r="D329" s="20"/>
      <c r="E329" s="20"/>
      <c r="F329" s="20"/>
      <c r="G329" s="20"/>
      <c r="H329" s="382"/>
      <c r="I329" s="382"/>
      <c r="J329" s="382"/>
      <c r="K329" s="382"/>
      <c r="L329" s="382"/>
      <c r="M329" s="382"/>
      <c r="N329" s="382"/>
      <c r="O329" s="382"/>
      <c r="P329" s="382"/>
      <c r="Q329" s="382"/>
      <c r="R329" s="382"/>
      <c r="S329" s="382"/>
      <c r="T329" s="382"/>
      <c r="U329" s="382"/>
      <c r="V329" s="382"/>
      <c r="W329" s="382"/>
      <c r="X329" s="382"/>
      <c r="Y329" s="382"/>
      <c r="Z329" s="382"/>
      <c r="AA329" s="382"/>
      <c r="AB329" s="382"/>
      <c r="AC329" s="382"/>
      <c r="AD329" s="382"/>
      <c r="AE329" s="382"/>
      <c r="AF329" s="382"/>
      <c r="AG329" s="382"/>
      <c r="AH329" s="3"/>
      <c r="AI329" s="3"/>
      <c r="AJ329" s="3"/>
      <c r="AK329" s="3"/>
      <c r="AL329" s="3"/>
      <c r="AM329" s="3"/>
      <c r="AN329" s="3"/>
      <c r="AO329" s="3"/>
    </row>
    <row r="330" spans="1:41" s="28" customFormat="1" ht="14.25" outlineLevel="1" x14ac:dyDescent="0.2">
      <c r="A330" s="3"/>
      <c r="B330" s="159"/>
      <c r="C330" s="160"/>
      <c r="D330" s="161"/>
      <c r="E330" s="162"/>
      <c r="F330" s="163"/>
      <c r="G330" s="19"/>
      <c r="H330" s="383" t="s">
        <v>1</v>
      </c>
      <c r="I330" s="384"/>
      <c r="J330" s="385"/>
      <c r="K330" s="383" t="s">
        <v>2</v>
      </c>
      <c r="L330" s="384"/>
      <c r="M330" s="384"/>
      <c r="N330" s="385"/>
      <c r="O330" s="386" t="s">
        <v>3</v>
      </c>
      <c r="P330" s="387"/>
      <c r="Q330" s="387"/>
      <c r="R330" s="388"/>
      <c r="S330" s="389" t="s">
        <v>4</v>
      </c>
      <c r="T330" s="390"/>
      <c r="U330" s="390"/>
      <c r="V330" s="390"/>
      <c r="W330" s="391"/>
      <c r="X330" s="392" t="s">
        <v>5</v>
      </c>
      <c r="Y330" s="393"/>
      <c r="Z330" s="393"/>
      <c r="AA330" s="393"/>
      <c r="AB330" s="394"/>
      <c r="AC330" s="392" t="s">
        <v>6</v>
      </c>
      <c r="AD330" s="393"/>
      <c r="AE330" s="393"/>
      <c r="AF330" s="393"/>
      <c r="AG330" s="394"/>
      <c r="AH330" s="3"/>
      <c r="AI330" s="3"/>
      <c r="AJ330" s="3"/>
      <c r="AK330" s="3"/>
      <c r="AL330" s="3"/>
      <c r="AM330" s="3"/>
      <c r="AN330" s="3"/>
      <c r="AO330" s="3"/>
    </row>
    <row r="331" spans="1:41" s="29" customFormat="1" ht="14.25" outlineLevel="1" x14ac:dyDescent="0.25">
      <c r="A331" s="2" t="s">
        <v>36</v>
      </c>
      <c r="B331" s="164"/>
      <c r="C331" s="165" t="s">
        <v>7</v>
      </c>
      <c r="D331" s="166" t="s">
        <v>8</v>
      </c>
      <c r="E331" s="162" t="s">
        <v>9</v>
      </c>
      <c r="F331" s="167" t="s">
        <v>10</v>
      </c>
      <c r="G331" s="164" t="s">
        <v>11</v>
      </c>
      <c r="H331" s="202" t="s">
        <v>12</v>
      </c>
      <c r="I331" s="206" t="s">
        <v>13</v>
      </c>
      <c r="J331" s="210" t="s">
        <v>14</v>
      </c>
      <c r="K331" s="202" t="s">
        <v>15</v>
      </c>
      <c r="L331" s="206" t="s">
        <v>16</v>
      </c>
      <c r="M331" s="206" t="s">
        <v>13</v>
      </c>
      <c r="N331" s="218" t="s">
        <v>14</v>
      </c>
      <c r="O331" s="202" t="s">
        <v>17</v>
      </c>
      <c r="P331" s="219" t="s">
        <v>13</v>
      </c>
      <c r="Q331" s="220" t="s">
        <v>14</v>
      </c>
      <c r="R331" s="215" t="s">
        <v>88</v>
      </c>
      <c r="S331" s="202" t="s">
        <v>15</v>
      </c>
      <c r="T331" s="206" t="s">
        <v>16</v>
      </c>
      <c r="U331" s="206" t="s">
        <v>13</v>
      </c>
      <c r="V331" s="206" t="s">
        <v>14</v>
      </c>
      <c r="W331" s="215" t="s">
        <v>88</v>
      </c>
      <c r="X331" s="202" t="s">
        <v>15</v>
      </c>
      <c r="Y331" s="206" t="s">
        <v>16</v>
      </c>
      <c r="Z331" s="206" t="s">
        <v>13</v>
      </c>
      <c r="AA331" s="206" t="s">
        <v>14</v>
      </c>
      <c r="AB331" s="215" t="s">
        <v>88</v>
      </c>
      <c r="AC331" s="202" t="s">
        <v>15</v>
      </c>
      <c r="AD331" s="206" t="s">
        <v>16</v>
      </c>
      <c r="AE331" s="206" t="s">
        <v>13</v>
      </c>
      <c r="AF331" s="206" t="s">
        <v>14</v>
      </c>
      <c r="AG331" s="215" t="s">
        <v>88</v>
      </c>
      <c r="AH331" s="2"/>
      <c r="AI331" s="2"/>
      <c r="AJ331" s="2"/>
      <c r="AK331" s="2"/>
      <c r="AL331" s="2"/>
      <c r="AM331" s="2"/>
      <c r="AN331" s="2"/>
      <c r="AO331" s="2"/>
    </row>
    <row r="332" spans="1:41" s="30" customFormat="1" hidden="1" outlineLevel="2" x14ac:dyDescent="0.25">
      <c r="A332" s="3">
        <v>1</v>
      </c>
      <c r="B332" s="377" t="s">
        <v>18</v>
      </c>
      <c r="C332" s="168">
        <v>275.43241321867436</v>
      </c>
      <c r="D332" s="169">
        <v>113475</v>
      </c>
      <c r="E332" s="170">
        <v>0.89</v>
      </c>
      <c r="F332" s="171">
        <v>0.85874530691001094</v>
      </c>
      <c r="G332" s="172">
        <v>0.81202260163474893</v>
      </c>
      <c r="H332" s="176">
        <v>0.64096019999999998</v>
      </c>
      <c r="I332" s="175">
        <f>H332*F332</f>
        <v>0.55042156366610195</v>
      </c>
      <c r="J332" s="173">
        <f>(I332/D332)*1000000</f>
        <v>4.8505976088662877</v>
      </c>
      <c r="K332" s="176">
        <v>0.36763639999999997</v>
      </c>
      <c r="L332" s="175">
        <f>K332*(G332/F332)</f>
        <v>0.34763399995490912</v>
      </c>
      <c r="M332" s="175">
        <f>K332*G332</f>
        <v>0.29852906598363321</v>
      </c>
      <c r="N332" s="173">
        <f>(M332/D332)*1000000</f>
        <v>2.6307915045924934</v>
      </c>
      <c r="O332" s="174">
        <f>H332-L332</f>
        <v>0.29332620004509086</v>
      </c>
      <c r="P332" s="221">
        <f>I332-M332</f>
        <v>0.25189249768246874</v>
      </c>
      <c r="Q332" s="221">
        <f>J332-N332</f>
        <v>2.2198061042737942</v>
      </c>
      <c r="R332" s="223">
        <f>Q332/(24*3600)*1000000</f>
        <v>25.69220028094669</v>
      </c>
      <c r="S332" s="174">
        <v>0.58432649999999997</v>
      </c>
      <c r="T332" s="175">
        <f>S332*(G332/F332)</f>
        <v>0.55253440212844052</v>
      </c>
      <c r="U332" s="171">
        <f>S332*G332</f>
        <v>0.47448632473412711</v>
      </c>
      <c r="V332" s="171">
        <f>(U332/D332)*1000000</f>
        <v>4.1814172701839798</v>
      </c>
      <c r="W332" s="224">
        <f>V332/(24*3600)*1000000</f>
        <v>48.396033219721986</v>
      </c>
      <c r="X332" s="174">
        <v>0.17430570000000001</v>
      </c>
      <c r="Y332" s="175">
        <f>X332*(G332/F332)</f>
        <v>0.16482205708123682</v>
      </c>
      <c r="Z332" s="171">
        <f>X332*G332</f>
        <v>0.14154016799376606</v>
      </c>
      <c r="AA332" s="171">
        <f>(Z332/D332)*1000000</f>
        <v>1.2473246793898751</v>
      </c>
      <c r="AB332" s="224">
        <f>AA332/(24*3600)*1000000</f>
        <v>14.436628233679111</v>
      </c>
      <c r="AC332" s="174">
        <v>0.12351115</v>
      </c>
      <c r="AD332" s="175">
        <f>AC332*(G332/F332)</f>
        <v>0.11679114231760179</v>
      </c>
      <c r="AE332" s="171">
        <f>AC332*G332</f>
        <v>0.10029384535389972</v>
      </c>
      <c r="AF332" s="171">
        <f>(AE332/D332)*1000000</f>
        <v>0.88384089318263692</v>
      </c>
      <c r="AG332" s="224">
        <f>AF332/(24*3600)*1000000</f>
        <v>10.229639967391631</v>
      </c>
      <c r="AH332" s="191"/>
      <c r="AI332" s="191"/>
      <c r="AJ332" s="3"/>
      <c r="AK332" s="3"/>
      <c r="AL332" s="3"/>
      <c r="AM332" s="3"/>
      <c r="AN332" s="3"/>
      <c r="AO332" s="3"/>
    </row>
    <row r="333" spans="1:41" s="30" customFormat="1" ht="15" hidden="1" customHeight="1" outlineLevel="2" x14ac:dyDescent="0.25">
      <c r="A333" s="3">
        <v>3</v>
      </c>
      <c r="B333" s="378"/>
      <c r="C333" s="168">
        <v>352.94220617245867</v>
      </c>
      <c r="D333" s="169">
        <v>745000</v>
      </c>
      <c r="E333" s="170">
        <v>2</v>
      </c>
      <c r="F333" s="171">
        <v>1.7370580564015183</v>
      </c>
      <c r="G333" s="172">
        <v>1.6903353511262562</v>
      </c>
      <c r="H333" s="176">
        <v>0.33130310000000002</v>
      </c>
      <c r="I333" s="175">
        <f>H333*F333</f>
        <v>0.5754927189657979</v>
      </c>
      <c r="J333" s="173">
        <f t="shared" ref="J333:J335" si="385">(I333/D333)*1000000</f>
        <v>0.77247344827623876</v>
      </c>
      <c r="K333" s="176">
        <v>3.841381E-2</v>
      </c>
      <c r="L333" s="175">
        <f>K333*(G333/F333)</f>
        <v>3.7380570427772916E-2</v>
      </c>
      <c r="M333" s="175">
        <f>K333*G333</f>
        <v>6.4932221014447289E-2</v>
      </c>
      <c r="N333" s="173">
        <f t="shared" ref="N333:N335" si="386">(M333/D333)*1000000</f>
        <v>8.7157343643553403E-2</v>
      </c>
      <c r="O333" s="174">
        <f t="shared" ref="O333:Q335" si="387">H333-L333</f>
        <v>0.29392252957222709</v>
      </c>
      <c r="P333" s="221">
        <f t="shared" si="387"/>
        <v>0.51056049795135061</v>
      </c>
      <c r="Q333" s="221">
        <f t="shared" si="387"/>
        <v>0.68531610463268533</v>
      </c>
      <c r="R333" s="223">
        <f t="shared" ref="R333:R335" si="388">Q333/(24*3600)*1000000</f>
        <v>7.931899359174599</v>
      </c>
      <c r="S333" s="174">
        <v>2.0938780000000001E-2</v>
      </c>
      <c r="T333" s="175">
        <f>S333*(G333/F333)</f>
        <v>2.0375576920426353E-2</v>
      </c>
      <c r="U333" s="171">
        <f>S333*G333</f>
        <v>3.5393560043455431E-2</v>
      </c>
      <c r="V333" s="171">
        <f>(U333/D333)*1000000</f>
        <v>4.7508134286517359E-2</v>
      </c>
      <c r="W333" s="224">
        <f t="shared" ref="W333:W335" si="389">V333/(24*3600)*1000000</f>
        <v>0.54986266535321016</v>
      </c>
      <c r="X333" s="174">
        <v>0.89815990000000001</v>
      </c>
      <c r="Y333" s="175">
        <f>X333*(G333/F333)</f>
        <v>0.87400154781188011</v>
      </c>
      <c r="Z333" s="171">
        <f>X333*G333</f>
        <v>1.5181914299340231</v>
      </c>
      <c r="AA333" s="171">
        <f>(Z333/D333)*1000000</f>
        <v>2.0378408455490242</v>
      </c>
      <c r="AB333" s="224">
        <f t="shared" ref="AB333:AB335" si="390">AA333/(24*3600)*1000000</f>
        <v>23.58612089755815</v>
      </c>
      <c r="AC333" s="174">
        <v>0.93676999999999999</v>
      </c>
      <c r="AD333" s="175">
        <f>AC333*(G333/F333)</f>
        <v>0.91157312850833683</v>
      </c>
      <c r="AE333" s="171">
        <f>AC333*G333</f>
        <v>1.583455446874543</v>
      </c>
      <c r="AF333" s="171">
        <f>(AE333/D333)*1000000</f>
        <v>2.1254435528517357</v>
      </c>
      <c r="AG333" s="224">
        <f t="shared" ref="AG333:AG335" si="391">AF333/(24*3600)*1000000</f>
        <v>24.600041120969163</v>
      </c>
      <c r="AH333" s="191"/>
      <c r="AI333" s="191"/>
      <c r="AJ333" s="3"/>
      <c r="AK333" s="3"/>
      <c r="AL333" s="3"/>
      <c r="AM333" s="3"/>
      <c r="AN333" s="3"/>
      <c r="AO333" s="3"/>
    </row>
    <row r="334" spans="1:41" s="30" customFormat="1" ht="15" hidden="1" customHeight="1" outlineLevel="2" x14ac:dyDescent="0.25">
      <c r="A334" s="3">
        <v>4</v>
      </c>
      <c r="B334" s="378"/>
      <c r="C334" s="168">
        <v>321.63180004183846</v>
      </c>
      <c r="D334" s="169">
        <v>745000</v>
      </c>
      <c r="E334" s="170">
        <v>2</v>
      </c>
      <c r="F334" s="171">
        <v>1.7603843089688302</v>
      </c>
      <c r="G334" s="172">
        <v>1.7136616036935681</v>
      </c>
      <c r="H334" s="176">
        <v>0.33690379999999998</v>
      </c>
      <c r="I334" s="175">
        <f>H334*F334</f>
        <v>0.59308016315197298</v>
      </c>
      <c r="J334" s="173">
        <f t="shared" si="385"/>
        <v>0.79608075590868854</v>
      </c>
      <c r="K334" s="176">
        <v>4.5588249999999997E-2</v>
      </c>
      <c r="L334" s="175">
        <f>K334*(G334/F334)</f>
        <v>4.437828331379802E-2</v>
      </c>
      <c r="M334" s="175">
        <f>K334*G334</f>
        <v>7.8122833604583303E-2</v>
      </c>
      <c r="N334" s="173">
        <f t="shared" si="386"/>
        <v>0.10486286389876953</v>
      </c>
      <c r="O334" s="174">
        <f t="shared" si="387"/>
        <v>0.29252551668620197</v>
      </c>
      <c r="P334" s="221">
        <f t="shared" si="387"/>
        <v>0.51495732954738971</v>
      </c>
      <c r="Q334" s="221">
        <f t="shared" si="387"/>
        <v>0.69121789200991901</v>
      </c>
      <c r="R334" s="223">
        <f t="shared" si="388"/>
        <v>8.0002070834481369</v>
      </c>
      <c r="S334" s="174">
        <v>0.51973610000000003</v>
      </c>
      <c r="T334" s="175">
        <f>S334*(G334/F334)</f>
        <v>0.50594168221435265</v>
      </c>
      <c r="U334" s="171">
        <f>S334*G334</f>
        <v>0.89065179862344079</v>
      </c>
      <c r="V334" s="171">
        <f>(U334/D334)*1000000</f>
        <v>1.1955057699643501</v>
      </c>
      <c r="W334" s="224">
        <f>V334/(24*3600)*1000000</f>
        <v>13.836872337550348</v>
      </c>
      <c r="X334" s="174">
        <v>0.26472820000000002</v>
      </c>
      <c r="Y334" s="175">
        <f>X334*(G334/F334)</f>
        <v>0.25770199691262086</v>
      </c>
      <c r="Z334" s="171">
        <f>X334*G334</f>
        <v>0.45365455175491171</v>
      </c>
      <c r="AA334" s="171">
        <f>(Z334/D334)*1000000</f>
        <v>0.60893228423478085</v>
      </c>
      <c r="AB334" s="224">
        <f t="shared" si="390"/>
        <v>7.0478273638284819</v>
      </c>
      <c r="AC334" s="174">
        <v>0.27410309999999999</v>
      </c>
      <c r="AD334" s="175">
        <f>AC334*(G334/F334)</f>
        <v>0.26682807585266621</v>
      </c>
      <c r="AE334" s="171">
        <f>AC334*G334</f>
        <v>0.46971995792337845</v>
      </c>
      <c r="AF334" s="171">
        <f>(AE334/D334)*1000000</f>
        <v>0.63049658781661544</v>
      </c>
      <c r="AG334" s="224">
        <f t="shared" si="391"/>
        <v>7.2974142108404569</v>
      </c>
      <c r="AH334" s="191"/>
      <c r="AI334" s="191"/>
      <c r="AJ334" s="3"/>
      <c r="AK334" s="3"/>
      <c r="AL334" s="3"/>
      <c r="AM334" s="3"/>
      <c r="AN334" s="3"/>
      <c r="AO334" s="3"/>
    </row>
    <row r="335" spans="1:41" s="30" customFormat="1" ht="15" hidden="1" customHeight="1" outlineLevel="2" x14ac:dyDescent="0.25">
      <c r="A335" s="3">
        <v>7</v>
      </c>
      <c r="B335" s="379"/>
      <c r="C335" s="168">
        <v>255.58352109036738</v>
      </c>
      <c r="D335" s="169">
        <v>485000</v>
      </c>
      <c r="E335" s="170">
        <v>2</v>
      </c>
      <c r="F335" s="171">
        <v>1.8760419922711717</v>
      </c>
      <c r="G335" s="172">
        <v>1.8293192869959096</v>
      </c>
      <c r="H335" s="176">
        <f>AVERAGE(H332:H334)</f>
        <v>0.43638903333333334</v>
      </c>
      <c r="I335" s="175">
        <f>H335*F335</f>
        <v>0.81868415149995744</v>
      </c>
      <c r="J335" s="173">
        <f t="shared" si="385"/>
        <v>1.6880085597937267</v>
      </c>
      <c r="K335" s="176">
        <v>0.3157702</v>
      </c>
      <c r="L335" s="175">
        <f>K335*(G335/F335)</f>
        <v>0.30790596345833843</v>
      </c>
      <c r="M335" s="175">
        <f>K335*G335</f>
        <v>0.5776445171185558</v>
      </c>
      <c r="N335" s="173">
        <f t="shared" si="386"/>
        <v>1.1910196229248575</v>
      </c>
      <c r="O335" s="174">
        <f>H335-L335</f>
        <v>0.12848306987499492</v>
      </c>
      <c r="P335" s="221">
        <f t="shared" si="387"/>
        <v>0.24103963438140164</v>
      </c>
      <c r="Q335" s="221">
        <f t="shared" si="387"/>
        <v>0.49698893686886914</v>
      </c>
      <c r="R335" s="223">
        <f t="shared" si="388"/>
        <v>5.7521867693156148</v>
      </c>
      <c r="S335" s="174">
        <v>0.77110559999999995</v>
      </c>
      <c r="T335" s="175">
        <f>S335*(G335/F335)</f>
        <v>0.75190126457822837</v>
      </c>
      <c r="U335" s="171">
        <f>S335*G335</f>
        <v>1.4105983463905529</v>
      </c>
      <c r="V335" s="171">
        <f>(U335/D335)*1000000</f>
        <v>2.9084501987434082</v>
      </c>
      <c r="W335" s="224">
        <f t="shared" si="389"/>
        <v>33.662618041011669</v>
      </c>
      <c r="X335" s="174">
        <v>0.1133652</v>
      </c>
      <c r="Y335" s="175">
        <f>X335*(G335/F335)</f>
        <v>0.11054184697811011</v>
      </c>
      <c r="Z335" s="171">
        <f>X335*G335</f>
        <v>0.20738114683414868</v>
      </c>
      <c r="AA335" s="171">
        <f>(Z335/D335)*1000000</f>
        <v>0.42758999347247151</v>
      </c>
      <c r="AB335" s="224">
        <f t="shared" si="390"/>
        <v>4.9489582577832349</v>
      </c>
      <c r="AC335" s="174">
        <v>0.1011099</v>
      </c>
      <c r="AD335" s="175">
        <f>AC335*(G335/F335)</f>
        <v>9.8591764437164275E-2</v>
      </c>
      <c r="AE335" s="171">
        <f>AC335*G335</f>
        <v>0.18496229017622773</v>
      </c>
      <c r="AF335" s="171">
        <f>(AE335/D335)*1000000</f>
        <v>0.3813655467551087</v>
      </c>
      <c r="AG335" s="224">
        <f t="shared" si="391"/>
        <v>4.4139530874433879</v>
      </c>
      <c r="AH335" s="191"/>
      <c r="AI335" s="191"/>
      <c r="AJ335" s="3"/>
      <c r="AK335" s="3"/>
      <c r="AL335" s="3"/>
      <c r="AM335" s="3"/>
      <c r="AN335" s="3"/>
      <c r="AO335" s="3"/>
    </row>
    <row r="336" spans="1:41" s="30" customFormat="1" outlineLevel="1" collapsed="1" x14ac:dyDescent="0.25">
      <c r="A336" s="380" t="s">
        <v>18</v>
      </c>
      <c r="B336" s="177" t="s">
        <v>19</v>
      </c>
      <c r="C336" s="178">
        <v>301.3974851308347</v>
      </c>
      <c r="D336" s="179">
        <v>522118.75</v>
      </c>
      <c r="E336" s="180">
        <v>1.7225000000000001</v>
      </c>
      <c r="F336" s="181">
        <v>1.5580574161378828</v>
      </c>
      <c r="G336" s="182">
        <v>1.5113347108626207</v>
      </c>
      <c r="H336" s="187">
        <f t="shared" ref="H336:AG336" si="392">AVERAGE(H332:H335)</f>
        <v>0.43638903333333334</v>
      </c>
      <c r="I336" s="181">
        <f t="shared" si="392"/>
        <v>0.63441964932095751</v>
      </c>
      <c r="J336" s="183">
        <f t="shared" si="392"/>
        <v>2.0267900932112353</v>
      </c>
      <c r="K336" s="187">
        <f t="shared" si="392"/>
        <v>0.19185216499999999</v>
      </c>
      <c r="L336" s="181">
        <f t="shared" si="392"/>
        <v>0.18432470428870462</v>
      </c>
      <c r="M336" s="181">
        <f t="shared" si="392"/>
        <v>0.25480715943030491</v>
      </c>
      <c r="N336" s="183">
        <f t="shared" si="392"/>
        <v>1.0034578337649185</v>
      </c>
      <c r="O336" s="187">
        <f t="shared" si="392"/>
        <v>0.25206432904462872</v>
      </c>
      <c r="P336" s="182">
        <f t="shared" si="392"/>
        <v>0.37961248989065266</v>
      </c>
      <c r="Q336" s="182">
        <f t="shared" si="392"/>
        <v>1.0233322594463168</v>
      </c>
      <c r="R336" s="192">
        <f t="shared" si="392"/>
        <v>11.84412337322126</v>
      </c>
      <c r="S336" s="187">
        <f t="shared" si="392"/>
        <v>0.47402674499999997</v>
      </c>
      <c r="T336" s="181">
        <f t="shared" si="392"/>
        <v>0.45768823146036197</v>
      </c>
      <c r="U336" s="181">
        <f t="shared" si="392"/>
        <v>0.70278250744789406</v>
      </c>
      <c r="V336" s="181">
        <f t="shared" si="392"/>
        <v>2.0832203432945637</v>
      </c>
      <c r="W336" s="184">
        <f t="shared" si="392"/>
        <v>24.111346565909301</v>
      </c>
      <c r="X336" s="187">
        <f t="shared" si="392"/>
        <v>0.36263975000000004</v>
      </c>
      <c r="Y336" s="181">
        <f t="shared" si="392"/>
        <v>0.35176686219596198</v>
      </c>
      <c r="Z336" s="181">
        <f t="shared" si="392"/>
        <v>0.58019182412921233</v>
      </c>
      <c r="AA336" s="181">
        <f t="shared" si="392"/>
        <v>1.080421950661538</v>
      </c>
      <c r="AB336" s="184">
        <f t="shared" si="392"/>
        <v>12.504883688212244</v>
      </c>
      <c r="AC336" s="187">
        <f t="shared" si="392"/>
        <v>0.35887353750000001</v>
      </c>
      <c r="AD336" s="181">
        <f t="shared" si="392"/>
        <v>0.34844602777894229</v>
      </c>
      <c r="AE336" s="181">
        <f t="shared" si="392"/>
        <v>0.58460788508201222</v>
      </c>
      <c r="AF336" s="181">
        <f t="shared" si="392"/>
        <v>1.0052866451515241</v>
      </c>
      <c r="AG336" s="184">
        <f t="shared" si="392"/>
        <v>11.63526209666116</v>
      </c>
      <c r="AH336" s="191"/>
      <c r="AI336" s="191"/>
      <c r="AJ336" s="3"/>
      <c r="AK336" s="3"/>
      <c r="AL336" s="3"/>
      <c r="AM336" s="3"/>
      <c r="AN336" s="3"/>
      <c r="AO336" s="3"/>
    </row>
    <row r="337" spans="1:41" s="30" customFormat="1" outlineLevel="1" x14ac:dyDescent="0.25">
      <c r="A337" s="380"/>
      <c r="B337" s="177" t="s">
        <v>20</v>
      </c>
      <c r="C337" s="178">
        <v>22.059370699095737</v>
      </c>
      <c r="D337" s="179">
        <v>149365.21773233943</v>
      </c>
      <c r="E337" s="180">
        <v>0.27749999999999975</v>
      </c>
      <c r="F337" s="181">
        <v>0.23507605463424294</v>
      </c>
      <c r="G337" s="182">
        <v>0.23507605463424328</v>
      </c>
      <c r="H337" s="187">
        <f t="shared" ref="H337:AG337" si="393">STDEV(H332:H335)/SQRT(H338)</f>
        <v>7.2335864356997098E-2</v>
      </c>
      <c r="I337" s="181">
        <f t="shared" si="393"/>
        <v>6.2041935679797156E-2</v>
      </c>
      <c r="J337" s="183">
        <f t="shared" si="393"/>
        <v>0.96508279141996134</v>
      </c>
      <c r="K337" s="187">
        <f t="shared" si="393"/>
        <v>8.7174269086425241E-2</v>
      </c>
      <c r="L337" s="181">
        <f t="shared" si="393"/>
        <v>8.3226514649664185E-2</v>
      </c>
      <c r="M337" s="181">
        <f t="shared" si="393"/>
        <v>0.12021002726572116</v>
      </c>
      <c r="N337" s="183">
        <f t="shared" si="393"/>
        <v>0.60072690752034086</v>
      </c>
      <c r="O337" s="187">
        <f t="shared" si="393"/>
        <v>4.1194747109700565E-2</v>
      </c>
      <c r="P337" s="181">
        <f t="shared" si="393"/>
        <v>7.6909275085659021E-2</v>
      </c>
      <c r="Q337" s="181">
        <f t="shared" si="393"/>
        <v>0.4013666059592304</v>
      </c>
      <c r="R337" s="183">
        <f t="shared" si="393"/>
        <v>4.645446828231834</v>
      </c>
      <c r="S337" s="187">
        <f t="shared" si="393"/>
        <v>0.16015615588219104</v>
      </c>
      <c r="T337" s="181">
        <f t="shared" si="393"/>
        <v>0.1552223830179478</v>
      </c>
      <c r="U337" s="181">
        <f t="shared" si="393"/>
        <v>0.29351679205004388</v>
      </c>
      <c r="V337" s="181">
        <f t="shared" si="393"/>
        <v>0.91358250949852959</v>
      </c>
      <c r="W337" s="184">
        <f t="shared" si="393"/>
        <v>10.573871637714465</v>
      </c>
      <c r="X337" s="187">
        <f t="shared" si="393"/>
        <v>0.18119419102777778</v>
      </c>
      <c r="Y337" s="181">
        <f t="shared" si="393"/>
        <v>0.17670953894912911</v>
      </c>
      <c r="Z337" s="181">
        <f t="shared" si="393"/>
        <v>0.31979915810884108</v>
      </c>
      <c r="AA337" s="181">
        <f t="shared" si="393"/>
        <v>0.36434868041239715</v>
      </c>
      <c r="AB337" s="184">
        <f t="shared" si="393"/>
        <v>4.2169986158842292</v>
      </c>
      <c r="AC337" s="187">
        <f t="shared" si="393"/>
        <v>0.19642383908080141</v>
      </c>
      <c r="AD337" s="181">
        <f t="shared" si="393"/>
        <v>0.19145599157524051</v>
      </c>
      <c r="AE337" s="181">
        <f t="shared" si="393"/>
        <v>0.34219540934372733</v>
      </c>
      <c r="AF337" s="181">
        <f t="shared" si="393"/>
        <v>0.38721717556614621</v>
      </c>
      <c r="AG337" s="184">
        <f t="shared" si="393"/>
        <v>4.4816802727563188</v>
      </c>
      <c r="AH337" s="191"/>
      <c r="AI337" s="191"/>
      <c r="AJ337" s="3"/>
      <c r="AK337" s="3"/>
      <c r="AL337" s="3"/>
      <c r="AM337" s="3"/>
      <c r="AN337" s="3"/>
      <c r="AO337" s="3"/>
    </row>
    <row r="338" spans="1:41" s="30" customFormat="1" outlineLevel="1" x14ac:dyDescent="0.25">
      <c r="A338" s="380"/>
      <c r="B338" s="177" t="s">
        <v>21</v>
      </c>
      <c r="C338" s="185">
        <v>4</v>
      </c>
      <c r="D338" s="186">
        <v>4</v>
      </c>
      <c r="E338" s="18">
        <v>4</v>
      </c>
      <c r="F338" s="18">
        <v>4</v>
      </c>
      <c r="G338" s="18">
        <v>4</v>
      </c>
      <c r="H338" s="203">
        <f t="shared" ref="H338:AG338" si="394">COUNT(H332:H335)</f>
        <v>4</v>
      </c>
      <c r="I338" s="193">
        <f t="shared" si="394"/>
        <v>4</v>
      </c>
      <c r="J338" s="211">
        <f t="shared" si="394"/>
        <v>4</v>
      </c>
      <c r="K338" s="203">
        <f t="shared" si="394"/>
        <v>4</v>
      </c>
      <c r="L338" s="193">
        <f t="shared" si="394"/>
        <v>4</v>
      </c>
      <c r="M338" s="193">
        <f t="shared" si="394"/>
        <v>4</v>
      </c>
      <c r="N338" s="211">
        <f t="shared" si="394"/>
        <v>4</v>
      </c>
      <c r="O338" s="203">
        <f t="shared" si="394"/>
        <v>4</v>
      </c>
      <c r="P338" s="193">
        <f t="shared" si="394"/>
        <v>4</v>
      </c>
      <c r="Q338" s="193">
        <f t="shared" si="394"/>
        <v>4</v>
      </c>
      <c r="R338" s="211">
        <f t="shared" si="394"/>
        <v>4</v>
      </c>
      <c r="S338" s="203">
        <f t="shared" si="394"/>
        <v>4</v>
      </c>
      <c r="T338" s="193">
        <f t="shared" si="394"/>
        <v>4</v>
      </c>
      <c r="U338" s="193">
        <f t="shared" si="394"/>
        <v>4</v>
      </c>
      <c r="V338" s="193">
        <f t="shared" si="394"/>
        <v>4</v>
      </c>
      <c r="W338" s="208">
        <f t="shared" si="394"/>
        <v>4</v>
      </c>
      <c r="X338" s="203">
        <f t="shared" si="394"/>
        <v>4</v>
      </c>
      <c r="Y338" s="193">
        <f t="shared" si="394"/>
        <v>4</v>
      </c>
      <c r="Z338" s="193">
        <f t="shared" si="394"/>
        <v>4</v>
      </c>
      <c r="AA338" s="193">
        <f t="shared" si="394"/>
        <v>4</v>
      </c>
      <c r="AB338" s="208">
        <f t="shared" si="394"/>
        <v>4</v>
      </c>
      <c r="AC338" s="203">
        <f t="shared" si="394"/>
        <v>4</v>
      </c>
      <c r="AD338" s="193">
        <f t="shared" si="394"/>
        <v>4</v>
      </c>
      <c r="AE338" s="193">
        <f t="shared" si="394"/>
        <v>4</v>
      </c>
      <c r="AF338" s="193">
        <f t="shared" si="394"/>
        <v>4</v>
      </c>
      <c r="AG338" s="208">
        <f t="shared" si="394"/>
        <v>4</v>
      </c>
      <c r="AH338" s="191"/>
      <c r="AI338" s="191"/>
      <c r="AJ338" s="3"/>
      <c r="AK338" s="3"/>
      <c r="AL338" s="3"/>
      <c r="AM338" s="3"/>
      <c r="AN338" s="3"/>
      <c r="AO338" s="3"/>
    </row>
    <row r="339" spans="1:41" s="30" customFormat="1" ht="15" customHeight="1" outlineLevel="1" x14ac:dyDescent="0.25">
      <c r="A339" s="3"/>
      <c r="B339" s="177"/>
      <c r="C339" s="168"/>
      <c r="D339" s="169"/>
      <c r="E339" s="170"/>
      <c r="F339" s="171"/>
      <c r="G339" s="172"/>
      <c r="H339" s="176"/>
      <c r="I339" s="175"/>
      <c r="J339" s="173"/>
      <c r="K339" s="176"/>
      <c r="L339" s="175"/>
      <c r="M339" s="175"/>
      <c r="N339" s="188"/>
      <c r="O339" s="174"/>
      <c r="P339" s="171"/>
      <c r="Q339" s="171"/>
      <c r="R339" s="222"/>
      <c r="S339" s="174"/>
      <c r="T339" s="175"/>
      <c r="U339" s="171"/>
      <c r="V339" s="171"/>
      <c r="W339" s="216"/>
      <c r="X339" s="174"/>
      <c r="Y339" s="175"/>
      <c r="Z339" s="171"/>
      <c r="AA339" s="171"/>
      <c r="AB339" s="216"/>
      <c r="AC339" s="174"/>
      <c r="AD339" s="175"/>
      <c r="AE339" s="171"/>
      <c r="AF339" s="217"/>
      <c r="AG339" s="216"/>
      <c r="AH339" s="191"/>
      <c r="AI339" s="191"/>
      <c r="AJ339" s="3"/>
      <c r="AK339" s="3"/>
      <c r="AL339" s="3"/>
      <c r="AM339" s="3"/>
      <c r="AN339" s="3"/>
      <c r="AO339" s="3"/>
    </row>
    <row r="340" spans="1:41" s="30" customFormat="1" ht="15" hidden="1" customHeight="1" outlineLevel="2" x14ac:dyDescent="0.25">
      <c r="A340" s="3">
        <v>1</v>
      </c>
      <c r="B340" s="377" t="s">
        <v>22</v>
      </c>
      <c r="C340" s="168">
        <v>200.22204110221224</v>
      </c>
      <c r="D340" s="169">
        <v>485000</v>
      </c>
      <c r="E340" s="170">
        <v>2</v>
      </c>
      <c r="F340" s="171">
        <v>1.9028923100654271</v>
      </c>
      <c r="G340" s="172">
        <v>1.8094468995149031</v>
      </c>
      <c r="H340" s="176">
        <v>0.42382710000000001</v>
      </c>
      <c r="I340" s="175">
        <f>H340*F340</f>
        <v>0.80649732938733076</v>
      </c>
      <c r="J340" s="173">
        <f>(I340/D340)*1000000</f>
        <v>1.6628810915202696</v>
      </c>
      <c r="K340" s="176">
        <v>4.1229099999999998E-2</v>
      </c>
      <c r="L340" s="175">
        <f>K340*(G340/F340)</f>
        <v>3.9204460898906494E-2</v>
      </c>
      <c r="M340" s="175">
        <f>K340*G340</f>
        <v>7.4601867164789892E-2</v>
      </c>
      <c r="N340" s="173">
        <f>(M340/D340)*1000000</f>
        <v>0.15381828281399978</v>
      </c>
      <c r="O340" s="174">
        <f>H340-L340</f>
        <v>0.38462263910109351</v>
      </c>
      <c r="P340" s="171">
        <f>I340-M340</f>
        <v>0.73189546222254087</v>
      </c>
      <c r="Q340" s="171">
        <f>J340-N340</f>
        <v>1.5090628087062699</v>
      </c>
      <c r="R340" s="223">
        <f>Q340/(48*3600)*1000000</f>
        <v>8.7330023651983204</v>
      </c>
      <c r="S340" s="174">
        <v>6.840483E-2</v>
      </c>
      <c r="T340" s="171">
        <f>S340*(G340/F340)</f>
        <v>6.5045671213568718E-2</v>
      </c>
      <c r="U340" s="171">
        <f>S340*G340</f>
        <v>0.12377490755534402</v>
      </c>
      <c r="V340" s="171">
        <f>(U340/D340)*1000000</f>
        <v>0.25520599495947222</v>
      </c>
      <c r="W340" s="224">
        <f>V340/(48*3600)*1000000</f>
        <v>1.4768865449043531</v>
      </c>
      <c r="X340" s="174">
        <v>1.261511</v>
      </c>
      <c r="Y340" s="175">
        <f>X340*(G340/F340)</f>
        <v>1.1995619276928293</v>
      </c>
      <c r="Z340" s="171">
        <f>X340*G340</f>
        <v>2.2826371676539452</v>
      </c>
      <c r="AA340" s="171">
        <f>(Z340/D340)*1000000</f>
        <v>4.7064683869153514</v>
      </c>
      <c r="AB340" s="224">
        <f>AA340/(48*3600)*1000000</f>
        <v>27.236506868723097</v>
      </c>
      <c r="AC340" s="174">
        <v>1.858203</v>
      </c>
      <c r="AD340" s="175">
        <f>AC340*(G340/F340)</f>
        <v>1.7669521492278693</v>
      </c>
      <c r="AE340" s="171">
        <f>AC340*G340</f>
        <v>3.3623196570192917</v>
      </c>
      <c r="AF340" s="171">
        <f>(AE340/D340)*1000000</f>
        <v>6.9326178495243127</v>
      </c>
      <c r="AG340" s="224">
        <f>AF340/(48*3600)*1000000</f>
        <v>40.119316258821257</v>
      </c>
      <c r="AH340" s="191"/>
      <c r="AI340" s="191"/>
      <c r="AJ340" s="3"/>
      <c r="AK340" s="3"/>
      <c r="AL340" s="3"/>
      <c r="AM340" s="3"/>
      <c r="AN340" s="3"/>
      <c r="AO340" s="3"/>
    </row>
    <row r="341" spans="1:41" s="30" customFormat="1" ht="17.25" hidden="1" customHeight="1" outlineLevel="2" x14ac:dyDescent="0.25">
      <c r="A341" s="3">
        <v>3</v>
      </c>
      <c r="B341" s="378"/>
      <c r="C341" s="168">
        <v>352.94220617245867</v>
      </c>
      <c r="D341" s="169">
        <v>745000</v>
      </c>
      <c r="E341" s="170">
        <v>2</v>
      </c>
      <c r="F341" s="171">
        <v>1.7370580564015183</v>
      </c>
      <c r="G341" s="172">
        <v>1.6436126458509943</v>
      </c>
      <c r="H341" s="176">
        <v>0.40182440000000003</v>
      </c>
      <c r="I341" s="175">
        <f>H341*F341</f>
        <v>0.69799231127870631</v>
      </c>
      <c r="J341" s="173">
        <f t="shared" ref="J341:J343" si="395">(I341/D341)*1000000</f>
        <v>0.93690243124658568</v>
      </c>
      <c r="K341" s="176">
        <v>7.3480080000000003E-2</v>
      </c>
      <c r="L341" s="175">
        <f>K341*(G341/F341)</f>
        <v>6.9527203343067931E-2</v>
      </c>
      <c r="M341" s="175">
        <f>K341*G341</f>
        <v>0.12077278870614273</v>
      </c>
      <c r="N341" s="173">
        <f t="shared" ref="N341:N343" si="396">(M341/D341)*1000000</f>
        <v>0.16211112578005735</v>
      </c>
      <c r="O341" s="174">
        <f t="shared" ref="O341:Q343" si="397">H341-L341</f>
        <v>0.33229719665693208</v>
      </c>
      <c r="P341" s="171">
        <f t="shared" si="397"/>
        <v>0.57721952257256359</v>
      </c>
      <c r="Q341" s="171">
        <f t="shared" si="397"/>
        <v>0.7747913054665283</v>
      </c>
      <c r="R341" s="223">
        <f t="shared" ref="R341:R343" si="398">Q341/(48*3600)*1000000</f>
        <v>4.4837459807090765</v>
      </c>
      <c r="S341" s="174">
        <v>0.13950480000000001</v>
      </c>
      <c r="T341" s="171">
        <f>S341*(G341/F341)</f>
        <v>0.13200010937568418</v>
      </c>
      <c r="U341" s="171">
        <f>S341*G341</f>
        <v>0.2292918534369138</v>
      </c>
      <c r="V341" s="171">
        <f>(U341/D341)*1000000</f>
        <v>0.30777429991532052</v>
      </c>
      <c r="W341" s="224">
        <f>V341/(48*3600)*1000000</f>
        <v>1.781101272658105</v>
      </c>
      <c r="X341" s="174">
        <v>1.8061640000000001</v>
      </c>
      <c r="Y341" s="175">
        <f>X341*(G341/F341)</f>
        <v>1.709001020398031</v>
      </c>
      <c r="Z341" s="171">
        <f>X341*G341</f>
        <v>2.9686339908808153</v>
      </c>
      <c r="AA341" s="171">
        <f>(Z341/D341)*1000000</f>
        <v>3.9847436119205573</v>
      </c>
      <c r="AB341" s="224">
        <f t="shared" ref="AB341:AB343" si="399">AA341/(48*3600)*1000000</f>
        <v>23.059858865281001</v>
      </c>
      <c r="AC341" s="174">
        <v>2.7097129999999998</v>
      </c>
      <c r="AD341" s="175">
        <f>AC341*(G341/F341)</f>
        <v>2.5639434082319266</v>
      </c>
      <c r="AE341" s="171">
        <f>AC341*G341</f>
        <v>4.4537185534268353</v>
      </c>
      <c r="AF341" s="171">
        <f>(AE341/D341)*1000000</f>
        <v>5.978145709297765</v>
      </c>
      <c r="AG341" s="224">
        <f t="shared" ref="AG341:AG343" si="400">AF341/(48*3600)*1000000</f>
        <v>34.59575063251021</v>
      </c>
      <c r="AH341" s="191"/>
      <c r="AI341" s="191"/>
      <c r="AJ341" s="3"/>
      <c r="AK341" s="3"/>
      <c r="AL341" s="3"/>
      <c r="AM341" s="3"/>
      <c r="AN341" s="3"/>
      <c r="AO341" s="3"/>
    </row>
    <row r="342" spans="1:41" s="30" customFormat="1" ht="15" hidden="1" customHeight="1" outlineLevel="2" x14ac:dyDescent="0.25">
      <c r="A342" s="3">
        <v>4</v>
      </c>
      <c r="B342" s="378"/>
      <c r="C342" s="168">
        <v>321.63180004183846</v>
      </c>
      <c r="D342" s="169">
        <v>745000</v>
      </c>
      <c r="E342" s="170">
        <v>2</v>
      </c>
      <c r="F342" s="171">
        <v>1.7603843089688302</v>
      </c>
      <c r="G342" s="172">
        <v>1.6669388984183062</v>
      </c>
      <c r="H342" s="176">
        <v>0.2085157</v>
      </c>
      <c r="I342" s="175">
        <f>H342*F342</f>
        <v>0.36706776645365191</v>
      </c>
      <c r="J342" s="173">
        <f t="shared" si="395"/>
        <v>0.49270841134718374</v>
      </c>
      <c r="K342" s="176">
        <v>4.5588249999999997E-2</v>
      </c>
      <c r="L342" s="175">
        <f>K342*(G342/F342)</f>
        <v>4.3168316627596057E-2</v>
      </c>
      <c r="M342" s="175">
        <f>K342*G342</f>
        <v>7.599282723581835E-2</v>
      </c>
      <c r="N342" s="173">
        <f t="shared" si="396"/>
        <v>0.10200379494740719</v>
      </c>
      <c r="O342" s="174">
        <f t="shared" si="397"/>
        <v>0.16534738337240396</v>
      </c>
      <c r="P342" s="171">
        <f t="shared" si="397"/>
        <v>0.29107493921783356</v>
      </c>
      <c r="Q342" s="171">
        <f t="shared" si="397"/>
        <v>0.39070461639977655</v>
      </c>
      <c r="R342" s="223">
        <f t="shared" si="398"/>
        <v>2.261022085646855</v>
      </c>
      <c r="S342" s="174">
        <v>0</v>
      </c>
      <c r="T342" s="171">
        <f>S342*(G342/F342)</f>
        <v>0</v>
      </c>
      <c r="U342" s="171">
        <f>S342*G342</f>
        <v>0</v>
      </c>
      <c r="V342" s="171">
        <f>(U342/D342)*1000000</f>
        <v>0</v>
      </c>
      <c r="W342" s="224">
        <f t="shared" ref="W342:W343" si="401">V342/(48*3600)*1000000</f>
        <v>0</v>
      </c>
      <c r="X342" s="174">
        <v>1.890585</v>
      </c>
      <c r="Y342" s="175">
        <f>X342*(G342/F342)</f>
        <v>1.7902282252857631</v>
      </c>
      <c r="Z342" s="171">
        <f>X342*G342</f>
        <v>3.1514896772661736</v>
      </c>
      <c r="AA342" s="171">
        <f>(Z342/D342)*1000000</f>
        <v>4.2301874862633202</v>
      </c>
      <c r="AB342" s="224">
        <f t="shared" si="399"/>
        <v>24.480251656616435</v>
      </c>
      <c r="AC342" s="174">
        <v>3.0650110000000002</v>
      </c>
      <c r="AD342" s="175">
        <f>AC342*(G342/F342)</f>
        <v>2.9023128835843628</v>
      </c>
      <c r="AE342" s="171">
        <f>AC342*G342</f>
        <v>5.1091860599799919</v>
      </c>
      <c r="AF342" s="171">
        <f>(AE342/D342)*1000000</f>
        <v>6.8579678657449552</v>
      </c>
      <c r="AG342" s="224">
        <f t="shared" si="400"/>
        <v>39.6873140378759</v>
      </c>
      <c r="AH342" s="191"/>
      <c r="AI342" s="191"/>
      <c r="AJ342" s="3"/>
      <c r="AK342" s="3"/>
      <c r="AL342" s="3"/>
      <c r="AM342" s="3"/>
      <c r="AN342" s="3"/>
      <c r="AO342" s="3"/>
    </row>
    <row r="343" spans="1:41" s="30" customFormat="1" ht="15" hidden="1" customHeight="1" outlineLevel="2" x14ac:dyDescent="0.25">
      <c r="A343" s="3">
        <v>7</v>
      </c>
      <c r="B343" s="379"/>
      <c r="C343" s="168">
        <v>255.58352109036738</v>
      </c>
      <c r="D343" s="169">
        <v>485000</v>
      </c>
      <c r="E343" s="170">
        <v>2</v>
      </c>
      <c r="F343" s="171">
        <v>1.8760419922711717</v>
      </c>
      <c r="G343" s="172">
        <v>1.7825965817206477</v>
      </c>
      <c r="H343" s="176">
        <v>0.24604280000000001</v>
      </c>
      <c r="I343" s="175">
        <f>H343*F343</f>
        <v>0.46158662469597744</v>
      </c>
      <c r="J343" s="173">
        <f t="shared" si="395"/>
        <v>0.95172499937314936</v>
      </c>
      <c r="K343" s="176">
        <v>0.1879979</v>
      </c>
      <c r="L343" s="175">
        <f>K343*(G343/F343)</f>
        <v>0.17863374876004362</v>
      </c>
      <c r="M343" s="175">
        <f>K343*G343</f>
        <v>0.33512441391066017</v>
      </c>
      <c r="N343" s="173">
        <f t="shared" si="396"/>
        <v>0.69097817301167053</v>
      </c>
      <c r="O343" s="174">
        <f>H343-L343</f>
        <v>6.7409051239956386E-2</v>
      </c>
      <c r="P343" s="171">
        <f t="shared" si="397"/>
        <v>0.12646221078531727</v>
      </c>
      <c r="Q343" s="171">
        <f t="shared" si="397"/>
        <v>0.26074682636147883</v>
      </c>
      <c r="R343" s="223">
        <f t="shared" si="398"/>
        <v>1.5089515414437433</v>
      </c>
      <c r="S343" s="174">
        <v>1.1453260000000001</v>
      </c>
      <c r="T343" s="171">
        <f>S343*(G343/F343)</f>
        <v>1.0882774591223929</v>
      </c>
      <c r="U343" s="171">
        <f>S343*G343</f>
        <v>2.0416542125557826</v>
      </c>
      <c r="V343" s="171">
        <f>(U343/D343)*1000000</f>
        <v>4.2095963145480049</v>
      </c>
      <c r="W343" s="224">
        <f t="shared" si="401"/>
        <v>24.361089783263914</v>
      </c>
      <c r="X343" s="174">
        <v>0.26396049999999999</v>
      </c>
      <c r="Y343" s="175">
        <f>X343*(G343/F343)</f>
        <v>0.25081266141576841</v>
      </c>
      <c r="Z343" s="171">
        <f>X343*G343</f>
        <v>0.47053508500927299</v>
      </c>
      <c r="AA343" s="171">
        <f>(Z343/D343)*1000000</f>
        <v>0.97017543300881037</v>
      </c>
      <c r="AB343" s="224">
        <f t="shared" si="399"/>
        <v>5.6144411632454307</v>
      </c>
      <c r="AC343" s="174">
        <v>0.4001074</v>
      </c>
      <c r="AD343" s="175">
        <f>AC343*(G343/F343)</f>
        <v>0.38017810182259626</v>
      </c>
      <c r="AE343" s="171">
        <f>AC343*G343</f>
        <v>0.71323008356113593</v>
      </c>
      <c r="AF343" s="171">
        <f>(AE343/D343)*1000000</f>
        <v>1.4705774918786307</v>
      </c>
      <c r="AG343" s="224">
        <f t="shared" si="400"/>
        <v>8.5102864113346683</v>
      </c>
      <c r="AH343" s="191"/>
      <c r="AI343" s="191"/>
      <c r="AJ343" s="3"/>
      <c r="AK343" s="3"/>
      <c r="AL343" s="3"/>
      <c r="AM343" s="3"/>
      <c r="AN343" s="3"/>
      <c r="AO343" s="3"/>
    </row>
    <row r="344" spans="1:41" s="30" customFormat="1" outlineLevel="1" collapsed="1" x14ac:dyDescent="0.25">
      <c r="A344" s="380" t="s">
        <v>22</v>
      </c>
      <c r="B344" s="177" t="s">
        <v>19</v>
      </c>
      <c r="C344" s="178">
        <v>282.59489210171921</v>
      </c>
      <c r="D344" s="179">
        <v>615000</v>
      </c>
      <c r="E344" s="180">
        <v>2</v>
      </c>
      <c r="F344" s="181">
        <v>1.8190941669267369</v>
      </c>
      <c r="G344" s="182">
        <v>1.7256487563762128</v>
      </c>
      <c r="H344" s="187">
        <f t="shared" ref="H344:AG344" si="402">AVERAGE(H340:H343)</f>
        <v>0.32005249999999996</v>
      </c>
      <c r="I344" s="181">
        <f t="shared" si="402"/>
        <v>0.58328600795391661</v>
      </c>
      <c r="J344" s="183">
        <f t="shared" si="402"/>
        <v>1.0110542333717971</v>
      </c>
      <c r="K344" s="187">
        <f t="shared" si="402"/>
        <v>8.7073832500000004E-2</v>
      </c>
      <c r="L344" s="181">
        <f t="shared" si="402"/>
        <v>8.263343240740352E-2</v>
      </c>
      <c r="M344" s="181">
        <f t="shared" si="402"/>
        <v>0.15162297425435278</v>
      </c>
      <c r="N344" s="183">
        <f t="shared" si="402"/>
        <v>0.27722784413828372</v>
      </c>
      <c r="O344" s="187">
        <f t="shared" si="402"/>
        <v>0.23741906759259646</v>
      </c>
      <c r="P344" s="181">
        <f t="shared" si="402"/>
        <v>0.43166303369956383</v>
      </c>
      <c r="Q344" s="181">
        <f t="shared" si="402"/>
        <v>0.7338263892335134</v>
      </c>
      <c r="R344" s="183">
        <f t="shared" si="402"/>
        <v>4.2466804932494995</v>
      </c>
      <c r="S344" s="187">
        <f t="shared" si="402"/>
        <v>0.33830890750000003</v>
      </c>
      <c r="T344" s="181">
        <f t="shared" si="402"/>
        <v>0.32133080992791146</v>
      </c>
      <c r="U344" s="181">
        <f t="shared" si="402"/>
        <v>0.59868024338701009</v>
      </c>
      <c r="V344" s="181">
        <f t="shared" si="402"/>
        <v>1.1931441523556994</v>
      </c>
      <c r="W344" s="184">
        <f t="shared" si="402"/>
        <v>6.9047694002065931</v>
      </c>
      <c r="X344" s="187">
        <f t="shared" si="402"/>
        <v>1.3055551249999999</v>
      </c>
      <c r="Y344" s="181">
        <f t="shared" si="402"/>
        <v>1.2374009586980979</v>
      </c>
      <c r="Z344" s="181">
        <f t="shared" si="402"/>
        <v>2.2183239802025514</v>
      </c>
      <c r="AA344" s="181">
        <f t="shared" si="402"/>
        <v>3.4728937295270099</v>
      </c>
      <c r="AB344" s="184">
        <f t="shared" si="402"/>
        <v>20.09776463846649</v>
      </c>
      <c r="AC344" s="187">
        <f t="shared" si="402"/>
        <v>2.0082586</v>
      </c>
      <c r="AD344" s="181">
        <f t="shared" si="402"/>
        <v>1.9033466357166888</v>
      </c>
      <c r="AE344" s="181">
        <f t="shared" si="402"/>
        <v>3.4096135884968137</v>
      </c>
      <c r="AF344" s="181">
        <f t="shared" si="402"/>
        <v>5.3098272291114164</v>
      </c>
      <c r="AG344" s="184">
        <f t="shared" si="402"/>
        <v>30.728166835135511</v>
      </c>
      <c r="AH344" s="191"/>
      <c r="AI344" s="191"/>
      <c r="AJ344" s="3"/>
      <c r="AK344" s="3"/>
      <c r="AL344" s="3"/>
      <c r="AM344" s="3"/>
      <c r="AN344" s="3"/>
      <c r="AO344" s="3"/>
    </row>
    <row r="345" spans="1:41" s="30" customFormat="1" outlineLevel="1" x14ac:dyDescent="0.25">
      <c r="A345" s="380"/>
      <c r="B345" s="177" t="s">
        <v>20</v>
      </c>
      <c r="C345" s="178">
        <v>34.141281859590976</v>
      </c>
      <c r="D345" s="179">
        <v>75055.534994651345</v>
      </c>
      <c r="E345" s="180">
        <v>0</v>
      </c>
      <c r="F345" s="181">
        <v>4.1273432189581703E-2</v>
      </c>
      <c r="G345" s="182">
        <v>4.1273432189581703E-2</v>
      </c>
      <c r="H345" s="187">
        <f t="shared" ref="H345:AG345" si="403">STDEV(H340:H343)/SQRT(H346)</f>
        <v>5.4293726374155589E-2</v>
      </c>
      <c r="I345" s="181">
        <f t="shared" si="403"/>
        <v>0.1018748815464829</v>
      </c>
      <c r="J345" s="183">
        <f t="shared" si="403"/>
        <v>0.24196747232830074</v>
      </c>
      <c r="K345" s="187">
        <f t="shared" si="403"/>
        <v>3.4391436144696294E-2</v>
      </c>
      <c r="L345" s="181">
        <f t="shared" si="403"/>
        <v>3.269990431929589E-2</v>
      </c>
      <c r="M345" s="181">
        <f t="shared" si="403"/>
        <v>6.2099840565847046E-2</v>
      </c>
      <c r="N345" s="183">
        <f t="shared" si="403"/>
        <v>0.13855642073703581</v>
      </c>
      <c r="O345" s="187">
        <f t="shared" si="403"/>
        <v>7.3466820269519201E-2</v>
      </c>
      <c r="P345" s="181">
        <f t="shared" si="403"/>
        <v>0.13669880431303996</v>
      </c>
      <c r="Q345" s="181">
        <f t="shared" si="403"/>
        <v>0.28050645480372921</v>
      </c>
      <c r="R345" s="183">
        <f t="shared" si="403"/>
        <v>1.623301243077137</v>
      </c>
      <c r="S345" s="187">
        <f t="shared" si="403"/>
        <v>0.27050890137710726</v>
      </c>
      <c r="T345" s="181">
        <f t="shared" si="403"/>
        <v>0.25706497859117866</v>
      </c>
      <c r="U345" s="181">
        <f t="shared" si="403"/>
        <v>0.48326793553127467</v>
      </c>
      <c r="V345" s="181">
        <f t="shared" si="403"/>
        <v>1.0077278227860504</v>
      </c>
      <c r="W345" s="184">
        <f t="shared" si="403"/>
        <v>5.8317582337155685</v>
      </c>
      <c r="X345" s="187">
        <f t="shared" si="403"/>
        <v>0.37413549775306332</v>
      </c>
      <c r="Y345" s="181">
        <f t="shared" si="403"/>
        <v>0.35388473470421067</v>
      </c>
      <c r="Z345" s="181">
        <f t="shared" si="403"/>
        <v>0.6118731852912388</v>
      </c>
      <c r="AA345" s="181">
        <f t="shared" si="403"/>
        <v>0.84758428505054861</v>
      </c>
      <c r="AB345" s="184">
        <f t="shared" si="403"/>
        <v>4.905001649598085</v>
      </c>
      <c r="AC345" s="187">
        <f t="shared" si="403"/>
        <v>0.59283435540193397</v>
      </c>
      <c r="AD345" s="181">
        <f t="shared" si="403"/>
        <v>0.5607262774612044</v>
      </c>
      <c r="AE345" s="181">
        <f t="shared" si="403"/>
        <v>0.96830704863603623</v>
      </c>
      <c r="AF345" s="181">
        <f t="shared" si="403"/>
        <v>1.2979688287312845</v>
      </c>
      <c r="AG345" s="184">
        <f t="shared" si="403"/>
        <v>7.5113936847875298</v>
      </c>
      <c r="AH345" s="191"/>
      <c r="AI345" s="191"/>
      <c r="AJ345" s="3"/>
      <c r="AK345" s="3"/>
      <c r="AL345" s="3"/>
      <c r="AM345" s="3"/>
      <c r="AN345" s="3"/>
      <c r="AO345" s="3"/>
    </row>
    <row r="346" spans="1:41" s="30" customFormat="1" outlineLevel="1" x14ac:dyDescent="0.25">
      <c r="A346" s="380"/>
      <c r="B346" s="177" t="s">
        <v>21</v>
      </c>
      <c r="C346" s="185">
        <v>4</v>
      </c>
      <c r="D346" s="186">
        <v>4</v>
      </c>
      <c r="E346" s="18">
        <v>4</v>
      </c>
      <c r="F346" s="18">
        <v>4</v>
      </c>
      <c r="G346" s="18">
        <v>4</v>
      </c>
      <c r="H346" s="203">
        <f t="shared" ref="H346:AG346" si="404">COUNT(H340:H343)</f>
        <v>4</v>
      </c>
      <c r="I346" s="193">
        <f t="shared" si="404"/>
        <v>4</v>
      </c>
      <c r="J346" s="211">
        <f t="shared" si="404"/>
        <v>4</v>
      </c>
      <c r="K346" s="203">
        <f t="shared" si="404"/>
        <v>4</v>
      </c>
      <c r="L346" s="193">
        <f t="shared" si="404"/>
        <v>4</v>
      </c>
      <c r="M346" s="193">
        <f t="shared" si="404"/>
        <v>4</v>
      </c>
      <c r="N346" s="211">
        <f t="shared" si="404"/>
        <v>4</v>
      </c>
      <c r="O346" s="203">
        <f t="shared" si="404"/>
        <v>4</v>
      </c>
      <c r="P346" s="193">
        <f t="shared" si="404"/>
        <v>4</v>
      </c>
      <c r="Q346" s="193">
        <f t="shared" si="404"/>
        <v>4</v>
      </c>
      <c r="R346" s="211">
        <f t="shared" si="404"/>
        <v>4</v>
      </c>
      <c r="S346" s="203">
        <f t="shared" si="404"/>
        <v>4</v>
      </c>
      <c r="T346" s="193">
        <f t="shared" si="404"/>
        <v>4</v>
      </c>
      <c r="U346" s="193">
        <f t="shared" si="404"/>
        <v>4</v>
      </c>
      <c r="V346" s="193">
        <f t="shared" si="404"/>
        <v>4</v>
      </c>
      <c r="W346" s="208">
        <f t="shared" si="404"/>
        <v>4</v>
      </c>
      <c r="X346" s="203">
        <f t="shared" si="404"/>
        <v>4</v>
      </c>
      <c r="Y346" s="193">
        <f t="shared" si="404"/>
        <v>4</v>
      </c>
      <c r="Z346" s="193">
        <f t="shared" si="404"/>
        <v>4</v>
      </c>
      <c r="AA346" s="193">
        <f t="shared" si="404"/>
        <v>4</v>
      </c>
      <c r="AB346" s="208">
        <f t="shared" si="404"/>
        <v>4</v>
      </c>
      <c r="AC346" s="203">
        <f t="shared" si="404"/>
        <v>4</v>
      </c>
      <c r="AD346" s="193">
        <f t="shared" si="404"/>
        <v>4</v>
      </c>
      <c r="AE346" s="193">
        <f t="shared" si="404"/>
        <v>4</v>
      </c>
      <c r="AF346" s="193">
        <f t="shared" si="404"/>
        <v>4</v>
      </c>
      <c r="AG346" s="208">
        <f t="shared" si="404"/>
        <v>4</v>
      </c>
      <c r="AH346" s="191"/>
      <c r="AI346" s="191"/>
      <c r="AJ346" s="3"/>
      <c r="AK346" s="3"/>
      <c r="AL346" s="3"/>
      <c r="AM346" s="3"/>
      <c r="AN346" s="3"/>
      <c r="AO346" s="3"/>
    </row>
    <row r="347" spans="1:41" s="30" customFormat="1" outlineLevel="1" x14ac:dyDescent="0.25">
      <c r="A347" s="3"/>
      <c r="B347" s="177"/>
      <c r="C347" s="168"/>
      <c r="D347" s="169"/>
      <c r="E347" s="170"/>
      <c r="F347" s="171"/>
      <c r="G347" s="172"/>
      <c r="H347" s="176"/>
      <c r="I347" s="175"/>
      <c r="J347" s="173"/>
      <c r="K347" s="176"/>
      <c r="L347" s="175"/>
      <c r="M347" s="175"/>
      <c r="N347" s="188"/>
      <c r="O347" s="174"/>
      <c r="P347" s="171"/>
      <c r="Q347" s="171"/>
      <c r="R347" s="222"/>
      <c r="S347" s="174"/>
      <c r="T347" s="171"/>
      <c r="U347" s="171"/>
      <c r="V347" s="171"/>
      <c r="W347" s="216"/>
      <c r="X347" s="174"/>
      <c r="Y347" s="175"/>
      <c r="Z347" s="171"/>
      <c r="AA347" s="171"/>
      <c r="AB347" s="216"/>
      <c r="AC347" s="174"/>
      <c r="AD347" s="175"/>
      <c r="AE347" s="171"/>
      <c r="AF347" s="217"/>
      <c r="AG347" s="216"/>
      <c r="AH347" s="191"/>
      <c r="AI347" s="191"/>
      <c r="AJ347" s="3"/>
      <c r="AK347" s="3"/>
      <c r="AL347" s="3"/>
      <c r="AM347" s="3"/>
      <c r="AN347" s="3"/>
      <c r="AO347" s="3"/>
    </row>
    <row r="348" spans="1:41" s="30" customFormat="1" ht="15" hidden="1" customHeight="1" outlineLevel="2" x14ac:dyDescent="0.25">
      <c r="A348" s="3">
        <v>1</v>
      </c>
      <c r="B348" s="377" t="s">
        <v>23</v>
      </c>
      <c r="C348" s="168">
        <v>275.43241321867436</v>
      </c>
      <c r="D348" s="169">
        <v>121124.99999999999</v>
      </c>
      <c r="E348" s="170">
        <v>0.95</v>
      </c>
      <c r="F348" s="171">
        <v>0.91663824894888801</v>
      </c>
      <c r="G348" s="172">
        <v>0.90164380730159677</v>
      </c>
      <c r="H348" s="176">
        <v>7.2647899999999996</v>
      </c>
      <c r="I348" s="175">
        <f>H348*F348</f>
        <v>6.6591843845813914</v>
      </c>
      <c r="J348" s="173">
        <f>(I348/D348)*1000000</f>
        <v>54.977786456812318</v>
      </c>
      <c r="K348" s="176">
        <v>6.9884490000000001</v>
      </c>
      <c r="L348" s="175">
        <f>K348*(G348/F348)</f>
        <v>6.8741313934024886</v>
      </c>
      <c r="M348" s="175">
        <f>K348*G348</f>
        <v>6.3010917634930363</v>
      </c>
      <c r="N348" s="173">
        <f>(M348/D348)*1000000</f>
        <v>52.021397428219089</v>
      </c>
      <c r="O348" s="174">
        <f>H348-L348</f>
        <v>0.39065860659751106</v>
      </c>
      <c r="P348" s="171">
        <f>I348-M348</f>
        <v>0.35809262108835505</v>
      </c>
      <c r="Q348" s="171">
        <f>J348-N348</f>
        <v>2.9563890285932288</v>
      </c>
      <c r="R348" s="223">
        <f>Q348/(24*3600)*1000000</f>
        <v>34.217465608717923</v>
      </c>
      <c r="S348" s="174">
        <v>0.68170379999999997</v>
      </c>
      <c r="T348" s="171">
        <f>S348*(G348/F348)</f>
        <v>0.67055243482234339</v>
      </c>
      <c r="U348" s="171">
        <f>S348*G348</f>
        <v>0.61465400968396622</v>
      </c>
      <c r="V348" s="171">
        <f>(U348/D348)*1000000</f>
        <v>5.0745429076075652</v>
      </c>
      <c r="W348" s="224">
        <f>V348/(24*3600)*1000000</f>
        <v>58.73313550471719</v>
      </c>
      <c r="X348" s="174">
        <v>0.1997419</v>
      </c>
      <c r="Y348" s="175">
        <f>X348*(G348/F348)</f>
        <v>0.19647450605532937</v>
      </c>
      <c r="Z348" s="171">
        <f>X348*G348</f>
        <v>0.18009604719365482</v>
      </c>
      <c r="AA348" s="171">
        <f>(Z348/D348)*1000000</f>
        <v>1.4868610707422485</v>
      </c>
      <c r="AB348" s="224">
        <f>AA348/(24*3600)*1000000</f>
        <v>17.209040170627876</v>
      </c>
      <c r="AC348" s="174">
        <v>9.05305E-2</v>
      </c>
      <c r="AD348" s="175">
        <f>AC348*(G348/F348)</f>
        <v>8.9049594854369543E-2</v>
      </c>
      <c r="AE348" s="171">
        <f>AC348*G348</f>
        <v>8.1626264696917208E-2</v>
      </c>
      <c r="AF348" s="171">
        <f>(AE348/D348)*1000000</f>
        <v>0.67390105012934753</v>
      </c>
      <c r="AG348" s="224">
        <f>AF348/(24*3600)*1000000</f>
        <v>7.7997806727933741</v>
      </c>
      <c r="AH348" s="191"/>
      <c r="AI348" s="191"/>
      <c r="AJ348" s="3"/>
      <c r="AK348" s="3"/>
      <c r="AL348" s="3"/>
      <c r="AM348" s="3"/>
      <c r="AN348" s="3"/>
      <c r="AO348" s="3"/>
    </row>
    <row r="349" spans="1:41" s="30" customFormat="1" ht="15" hidden="1" customHeight="1" outlineLevel="2" x14ac:dyDescent="0.25">
      <c r="A349" s="3">
        <v>3</v>
      </c>
      <c r="B349" s="378"/>
      <c r="C349" s="168">
        <v>352.94220617245867</v>
      </c>
      <c r="D349" s="169">
        <v>745000</v>
      </c>
      <c r="E349" s="170">
        <v>2</v>
      </c>
      <c r="F349" s="171">
        <v>1.7370580564015183</v>
      </c>
      <c r="G349" s="172">
        <v>1.722063614754227</v>
      </c>
      <c r="H349" s="176">
        <v>6.7872180000000002</v>
      </c>
      <c r="I349" s="175">
        <f>H349*F349</f>
        <v>11.7897917074534</v>
      </c>
      <c r="J349" s="173">
        <f t="shared" ref="J349:J351" si="405">(I349/D349)*1000000</f>
        <v>15.825223768393824</v>
      </c>
      <c r="K349" s="176">
        <v>4.3895340000000003</v>
      </c>
      <c r="L349" s="175">
        <f>K349*(G349/F349)</f>
        <v>4.3516431470263521</v>
      </c>
      <c r="M349" s="175">
        <f>K349*G349</f>
        <v>7.5590567871265817</v>
      </c>
      <c r="N349" s="173">
        <f t="shared" ref="N349:N351" si="406">(M349/D349)*1000000</f>
        <v>10.146384949163197</v>
      </c>
      <c r="O349" s="174">
        <f t="shared" ref="O349:Q351" si="407">H349-L349</f>
        <v>2.4355748529736481</v>
      </c>
      <c r="P349" s="171">
        <f t="shared" si="407"/>
        <v>4.2307349203268183</v>
      </c>
      <c r="Q349" s="171">
        <f t="shared" si="407"/>
        <v>5.6788388192306272</v>
      </c>
      <c r="R349" s="223">
        <f t="shared" ref="R349:R351" si="408">Q349/(24*3600)*1000000</f>
        <v>65.727301148502633</v>
      </c>
      <c r="S349" s="174">
        <v>1.3148420000000001</v>
      </c>
      <c r="T349" s="171">
        <f>S349*(G349/F349)</f>
        <v>1.3034921653921403</v>
      </c>
      <c r="U349" s="171">
        <f>S349*G349</f>
        <v>2.2642415673506773</v>
      </c>
      <c r="V349" s="171">
        <f>(U349/D349)*1000000</f>
        <v>3.0392504259740636</v>
      </c>
      <c r="W349" s="224">
        <f>V349/(24*3600)*1000000</f>
        <v>35.176509559884991</v>
      </c>
      <c r="X349" s="174">
        <v>1.113955</v>
      </c>
      <c r="Y349" s="175">
        <f>X349*(G349/F349)</f>
        <v>1.1043392400755387</v>
      </c>
      <c r="Z349" s="171">
        <f>X349*G349</f>
        <v>1.9183013739735451</v>
      </c>
      <c r="AA349" s="171">
        <f>(Z349/D349)*1000000</f>
        <v>2.5749011731188522</v>
      </c>
      <c r="AB349" s="224">
        <f t="shared" ref="AB349:AB351" si="409">AA349/(24*3600)*1000000</f>
        <v>29.802096911097827</v>
      </c>
      <c r="AC349" s="174">
        <v>0.207232</v>
      </c>
      <c r="AD349" s="175">
        <f>AC349*(G349/F349)</f>
        <v>0.20544315470493335</v>
      </c>
      <c r="AE349" s="171">
        <f>AC349*G349</f>
        <v>0.35686668701274799</v>
      </c>
      <c r="AF349" s="171">
        <f>(AE349/D349)*1000000</f>
        <v>0.47901568726543359</v>
      </c>
      <c r="AG349" s="224">
        <f t="shared" ref="AG349:AG351" si="410">AF349/(24*3600)*1000000</f>
        <v>5.5441630470536296</v>
      </c>
      <c r="AH349" s="191"/>
      <c r="AI349" s="191"/>
      <c r="AJ349" s="3"/>
      <c r="AK349" s="3"/>
      <c r="AL349" s="3"/>
      <c r="AM349" s="3"/>
      <c r="AN349" s="3"/>
      <c r="AO349" s="3"/>
    </row>
    <row r="350" spans="1:41" s="30" customFormat="1" ht="15" hidden="1" customHeight="1" outlineLevel="2" x14ac:dyDescent="0.25">
      <c r="A350" s="3">
        <v>4</v>
      </c>
      <c r="B350" s="378"/>
      <c r="C350" s="168">
        <v>321.63180004183846</v>
      </c>
      <c r="D350" s="169">
        <v>745000</v>
      </c>
      <c r="E350" s="170">
        <v>2</v>
      </c>
      <c r="F350" s="171">
        <v>1.7603843089688302</v>
      </c>
      <c r="G350" s="172">
        <v>1.7453898673215389</v>
      </c>
      <c r="H350" s="176">
        <v>6.851305</v>
      </c>
      <c r="I350" s="175">
        <f>H350*F350</f>
        <v>12.060929817959691</v>
      </c>
      <c r="J350" s="173">
        <f>(I350/D350)*1000000</f>
        <v>16.189167540885489</v>
      </c>
      <c r="K350" s="176">
        <v>5.2411180000000002</v>
      </c>
      <c r="L350" s="175">
        <f>K350*(G350/F350)</f>
        <v>5.1964756809238875</v>
      </c>
      <c r="M350" s="175">
        <f>K350*G350</f>
        <v>9.1477942506365295</v>
      </c>
      <c r="N350" s="173">
        <f t="shared" si="406"/>
        <v>12.27891845723024</v>
      </c>
      <c r="O350" s="174">
        <f t="shared" si="407"/>
        <v>1.6548293190761125</v>
      </c>
      <c r="P350" s="171">
        <f t="shared" si="407"/>
        <v>2.9131355673231614</v>
      </c>
      <c r="Q350" s="171">
        <f t="shared" si="407"/>
        <v>3.9102490836552484</v>
      </c>
      <c r="R350" s="223">
        <f t="shared" si="408"/>
        <v>45.257512542306117</v>
      </c>
      <c r="S350" s="174">
        <v>1.074857</v>
      </c>
      <c r="T350" s="171">
        <f>S350*(G350/F350)</f>
        <v>1.0657016806282185</v>
      </c>
      <c r="U350" s="171">
        <f>S350*G350</f>
        <v>1.8760445166196273</v>
      </c>
      <c r="V350" s="171">
        <f>(U350/D350)*1000000</f>
        <v>2.5181805592209763</v>
      </c>
      <c r="W350" s="224">
        <f t="shared" ref="W350:W351" si="411">V350/(24*3600)*1000000</f>
        <v>29.145608324316857</v>
      </c>
      <c r="X350" s="174">
        <v>0.51408719999999997</v>
      </c>
      <c r="Y350" s="175">
        <f>X350*(G350/F350)</f>
        <v>0.50970835472016751</v>
      </c>
      <c r="Z350" s="171">
        <f>X350*G350</f>
        <v>0.89728258979970132</v>
      </c>
      <c r="AA350" s="171">
        <f>(Z350/D350)*1000000</f>
        <v>1.2044061608049681</v>
      </c>
      <c r="AB350" s="224">
        <f t="shared" si="409"/>
        <v>13.939886120427872</v>
      </c>
      <c r="AC350" s="174">
        <v>8.2528450000000003E-2</v>
      </c>
      <c r="AD350" s="175">
        <f>AC350*(G350/F350)</f>
        <v>8.18254966610832E-2</v>
      </c>
      <c r="AE350" s="171">
        <f>AC350*G350</f>
        <v>0.14404432039575227</v>
      </c>
      <c r="AF350" s="171">
        <f>(AE350/D350)*1000000</f>
        <v>0.19334808106812384</v>
      </c>
      <c r="AG350" s="224">
        <f t="shared" si="410"/>
        <v>2.2378250123625447</v>
      </c>
      <c r="AH350" s="191"/>
      <c r="AI350" s="191"/>
      <c r="AJ350" s="3"/>
      <c r="AK350" s="3"/>
      <c r="AL350" s="3"/>
      <c r="AM350" s="3"/>
      <c r="AN350" s="3"/>
      <c r="AO350" s="3"/>
    </row>
    <row r="351" spans="1:41" s="30" customFormat="1" ht="15" hidden="1" customHeight="1" outlineLevel="2" x14ac:dyDescent="0.25">
      <c r="A351" s="3">
        <v>7</v>
      </c>
      <c r="B351" s="379"/>
      <c r="C351" s="168">
        <v>255.58352109036738</v>
      </c>
      <c r="D351" s="169">
        <v>485000</v>
      </c>
      <c r="E351" s="170">
        <v>2</v>
      </c>
      <c r="F351" s="171">
        <v>1.8760419922711717</v>
      </c>
      <c r="G351" s="172">
        <v>1.8610475506238804</v>
      </c>
      <c r="H351" s="176">
        <v>7.117407</v>
      </c>
      <c r="I351" s="175">
        <f>H351*F351</f>
        <v>13.352554408084783</v>
      </c>
      <c r="J351" s="173">
        <f t="shared" si="405"/>
        <v>27.531040016669657</v>
      </c>
      <c r="K351" s="176">
        <v>5.6948790000000002</v>
      </c>
      <c r="L351" s="175">
        <f>K351*(G351/F351)</f>
        <v>5.6493621452570482</v>
      </c>
      <c r="M351" s="175">
        <f>K351*G351</f>
        <v>10.598440614049373</v>
      </c>
      <c r="N351" s="173">
        <f t="shared" si="406"/>
        <v>21.852454874328604</v>
      </c>
      <c r="O351" s="174">
        <f>H351-L351</f>
        <v>1.4680448547429519</v>
      </c>
      <c r="P351" s="171">
        <f t="shared" si="407"/>
        <v>2.7541137940354101</v>
      </c>
      <c r="Q351" s="171">
        <f t="shared" si="407"/>
        <v>5.6785851423410527</v>
      </c>
      <c r="R351" s="223">
        <f t="shared" si="408"/>
        <v>65.724365073391809</v>
      </c>
      <c r="S351" s="174">
        <v>1.0082949999999999</v>
      </c>
      <c r="T351" s="171">
        <f>S351*(G351/F351)</f>
        <v>1.0002361076068438</v>
      </c>
      <c r="U351" s="171">
        <f>S351*G351</f>
        <v>1.8764849400563053</v>
      </c>
      <c r="V351" s="171">
        <f>(U351/D351)*1000000</f>
        <v>3.8690411135181555</v>
      </c>
      <c r="W351" s="224">
        <f t="shared" si="411"/>
        <v>44.780568443497167</v>
      </c>
      <c r="X351" s="174">
        <v>0.25543500000000002</v>
      </c>
      <c r="Y351" s="175">
        <f>X351*(G351/F351)</f>
        <v>0.25339341179570879</v>
      </c>
      <c r="Z351" s="171">
        <f>X351*G351</f>
        <v>0.47537668109361092</v>
      </c>
      <c r="AA351" s="171">
        <f>(Z351/D351)*1000000</f>
        <v>0.98015810534765146</v>
      </c>
      <c r="AB351" s="224">
        <f t="shared" si="409"/>
        <v>11.344422515597818</v>
      </c>
      <c r="AC351" s="174">
        <v>6.7468650000000005E-2</v>
      </c>
      <c r="AD351" s="175">
        <f>AC351*(G351/F351)</f>
        <v>6.6929400484469811E-2</v>
      </c>
      <c r="AE351" s="171">
        <f>AC351*G351</f>
        <v>0.12556236582639987</v>
      </c>
      <c r="AF351" s="171">
        <f>(AE351/D351)*1000000</f>
        <v>0.25889147593072143</v>
      </c>
      <c r="AG351" s="224">
        <f t="shared" si="410"/>
        <v>2.9964291195685351</v>
      </c>
      <c r="AH351" s="191"/>
      <c r="AI351" s="191"/>
      <c r="AJ351" s="3"/>
      <c r="AK351" s="3"/>
      <c r="AL351" s="3"/>
      <c r="AM351" s="3"/>
      <c r="AN351" s="3"/>
      <c r="AO351" s="3"/>
    </row>
    <row r="352" spans="1:41" s="30" customFormat="1" outlineLevel="1" collapsed="1" x14ac:dyDescent="0.25">
      <c r="A352" s="380" t="s">
        <v>23</v>
      </c>
      <c r="B352" s="177" t="s">
        <v>19</v>
      </c>
      <c r="C352" s="178">
        <v>301.3974851308347</v>
      </c>
      <c r="D352" s="179">
        <v>524031.25</v>
      </c>
      <c r="E352" s="180">
        <v>1.7375</v>
      </c>
      <c r="F352" s="181">
        <v>1.5725306516476021</v>
      </c>
      <c r="G352" s="182">
        <v>1.5575362100003107</v>
      </c>
      <c r="H352" s="187">
        <f t="shared" ref="H352:AG352" si="412">AVERAGE(H348:H351)</f>
        <v>7.0051800000000002</v>
      </c>
      <c r="I352" s="181">
        <f t="shared" si="412"/>
        <v>10.965615079519816</v>
      </c>
      <c r="J352" s="183">
        <f t="shared" si="412"/>
        <v>28.630804445690323</v>
      </c>
      <c r="K352" s="187">
        <f t="shared" si="412"/>
        <v>5.5784950000000002</v>
      </c>
      <c r="L352" s="181">
        <f t="shared" si="412"/>
        <v>5.5179030916524434</v>
      </c>
      <c r="M352" s="181">
        <f t="shared" si="412"/>
        <v>8.4015958538263806</v>
      </c>
      <c r="N352" s="183">
        <f t="shared" si="412"/>
        <v>24.074788927235282</v>
      </c>
      <c r="O352" s="187">
        <f t="shared" si="412"/>
        <v>1.4872769083475559</v>
      </c>
      <c r="P352" s="181">
        <f t="shared" si="412"/>
        <v>2.5640192256934364</v>
      </c>
      <c r="Q352" s="181">
        <f t="shared" si="412"/>
        <v>4.5560155184550393</v>
      </c>
      <c r="R352" s="183">
        <f t="shared" si="412"/>
        <v>52.731661093229619</v>
      </c>
      <c r="S352" s="187">
        <f t="shared" si="412"/>
        <v>1.01992445</v>
      </c>
      <c r="T352" s="181">
        <f t="shared" si="412"/>
        <v>1.0099955971123864</v>
      </c>
      <c r="U352" s="181">
        <f t="shared" si="412"/>
        <v>1.6578562584276442</v>
      </c>
      <c r="V352" s="181">
        <f t="shared" si="412"/>
        <v>3.6252537515801904</v>
      </c>
      <c r="W352" s="184">
        <f t="shared" si="412"/>
        <v>41.95895545810405</v>
      </c>
      <c r="X352" s="187">
        <f t="shared" si="412"/>
        <v>0.520804775</v>
      </c>
      <c r="Y352" s="181">
        <f t="shared" si="412"/>
        <v>0.51597887816168608</v>
      </c>
      <c r="Z352" s="181">
        <f t="shared" si="412"/>
        <v>0.86776417301512809</v>
      </c>
      <c r="AA352" s="181">
        <f t="shared" si="412"/>
        <v>1.5615816275034302</v>
      </c>
      <c r="AB352" s="184">
        <f t="shared" si="412"/>
        <v>18.073861429437848</v>
      </c>
      <c r="AC352" s="187">
        <f t="shared" si="412"/>
        <v>0.11193990000000001</v>
      </c>
      <c r="AD352" s="181">
        <f t="shared" si="412"/>
        <v>0.11081191167621397</v>
      </c>
      <c r="AE352" s="181">
        <f t="shared" si="412"/>
        <v>0.17702490948295432</v>
      </c>
      <c r="AF352" s="181">
        <f t="shared" si="412"/>
        <v>0.4012890735984066</v>
      </c>
      <c r="AG352" s="184">
        <f t="shared" si="412"/>
        <v>4.6445494629445214</v>
      </c>
      <c r="AH352" s="191"/>
      <c r="AI352" s="191"/>
      <c r="AJ352" s="3"/>
      <c r="AK352" s="3"/>
      <c r="AL352" s="3"/>
      <c r="AM352" s="3"/>
      <c r="AN352" s="3"/>
      <c r="AO352" s="3"/>
    </row>
    <row r="353" spans="1:41" s="30" customFormat="1" outlineLevel="1" x14ac:dyDescent="0.25">
      <c r="A353" s="380"/>
      <c r="B353" s="177" t="s">
        <v>20</v>
      </c>
      <c r="C353" s="178">
        <v>22.059370699095737</v>
      </c>
      <c r="D353" s="179">
        <v>147623.18633341164</v>
      </c>
      <c r="E353" s="180">
        <v>0.2624999999999999</v>
      </c>
      <c r="F353" s="181">
        <v>0.22073216071539226</v>
      </c>
      <c r="G353" s="182">
        <v>0.22073216071539226</v>
      </c>
      <c r="H353" s="187">
        <f t="shared" ref="H353:AG353" si="413">STDEV(H348:H351)/SQRT(H354)</f>
        <v>0.11224125827059606</v>
      </c>
      <c r="I353" s="181">
        <f t="shared" si="413"/>
        <v>1.4754040739978576</v>
      </c>
      <c r="J353" s="183">
        <f t="shared" si="413"/>
        <v>9.1930688032138104</v>
      </c>
      <c r="K353" s="187">
        <f t="shared" si="413"/>
        <v>0.54229197372679128</v>
      </c>
      <c r="L353" s="181">
        <f t="shared" si="413"/>
        <v>0.5260002002573595</v>
      </c>
      <c r="M353" s="181">
        <f t="shared" si="413"/>
        <v>0.93563385201083982</v>
      </c>
      <c r="N353" s="183">
        <f t="shared" si="413"/>
        <v>9.657012533523158</v>
      </c>
      <c r="O353" s="187">
        <f t="shared" si="413"/>
        <v>0.42133561184860158</v>
      </c>
      <c r="P353" s="181">
        <f t="shared" si="413"/>
        <v>0.80633282812515783</v>
      </c>
      <c r="Q353" s="181">
        <f t="shared" si="413"/>
        <v>0.67680092596332819</v>
      </c>
      <c r="R353" s="183">
        <f t="shared" si="413"/>
        <v>7.8333440505014913</v>
      </c>
      <c r="S353" s="187">
        <f t="shared" si="413"/>
        <v>0.13055088361159864</v>
      </c>
      <c r="T353" s="181">
        <f t="shared" si="413"/>
        <v>0.13056298333037689</v>
      </c>
      <c r="U353" s="181">
        <f t="shared" si="413"/>
        <v>0.35955744685945595</v>
      </c>
      <c r="V353" s="181">
        <f t="shared" si="413"/>
        <v>0.55744075069920107</v>
      </c>
      <c r="W353" s="184">
        <f t="shared" si="413"/>
        <v>6.4518605405000242</v>
      </c>
      <c r="X353" s="187">
        <f t="shared" si="413"/>
        <v>0.20923965574157766</v>
      </c>
      <c r="Y353" s="181">
        <f t="shared" si="413"/>
        <v>0.2076137049661673</v>
      </c>
      <c r="Z353" s="181">
        <f t="shared" si="413"/>
        <v>0.37984153961600542</v>
      </c>
      <c r="AA353" s="181">
        <f t="shared" si="413"/>
        <v>0.35332082791426273</v>
      </c>
      <c r="AB353" s="184">
        <f t="shared" si="413"/>
        <v>4.089361434192857</v>
      </c>
      <c r="AC353" s="187">
        <f t="shared" si="413"/>
        <v>3.2121737445789708E-2</v>
      </c>
      <c r="AD353" s="181">
        <f t="shared" si="413"/>
        <v>3.1878098064525219E-2</v>
      </c>
      <c r="AE353" s="181">
        <f t="shared" si="413"/>
        <v>6.1359649491223689E-2</v>
      </c>
      <c r="AF353" s="181">
        <f t="shared" si="413"/>
        <v>0.10949705034697535</v>
      </c>
      <c r="AG353" s="184">
        <f t="shared" si="413"/>
        <v>1.2673269716085098</v>
      </c>
      <c r="AH353" s="191"/>
      <c r="AI353" s="191"/>
      <c r="AJ353" s="3"/>
      <c r="AK353" s="3"/>
      <c r="AL353" s="3"/>
      <c r="AM353" s="3"/>
      <c r="AN353" s="3"/>
      <c r="AO353" s="3"/>
    </row>
    <row r="354" spans="1:41" s="30" customFormat="1" outlineLevel="1" x14ac:dyDescent="0.25">
      <c r="A354" s="380"/>
      <c r="B354" s="177" t="s">
        <v>21</v>
      </c>
      <c r="C354" s="185">
        <v>4</v>
      </c>
      <c r="D354" s="186">
        <v>4</v>
      </c>
      <c r="E354" s="18">
        <v>4</v>
      </c>
      <c r="F354" s="18">
        <v>4</v>
      </c>
      <c r="G354" s="18">
        <v>4</v>
      </c>
      <c r="H354" s="203">
        <f t="shared" ref="H354:AG354" si="414">COUNT(H348:H351)</f>
        <v>4</v>
      </c>
      <c r="I354" s="193">
        <f t="shared" si="414"/>
        <v>4</v>
      </c>
      <c r="J354" s="211">
        <f t="shared" si="414"/>
        <v>4</v>
      </c>
      <c r="K354" s="203">
        <f t="shared" si="414"/>
        <v>4</v>
      </c>
      <c r="L354" s="193">
        <f t="shared" si="414"/>
        <v>4</v>
      </c>
      <c r="M354" s="193">
        <f t="shared" si="414"/>
        <v>4</v>
      </c>
      <c r="N354" s="211">
        <f t="shared" si="414"/>
        <v>4</v>
      </c>
      <c r="O354" s="203">
        <f t="shared" si="414"/>
        <v>4</v>
      </c>
      <c r="P354" s="193">
        <f t="shared" si="414"/>
        <v>4</v>
      </c>
      <c r="Q354" s="193">
        <f t="shared" si="414"/>
        <v>4</v>
      </c>
      <c r="R354" s="211">
        <f t="shared" si="414"/>
        <v>4</v>
      </c>
      <c r="S354" s="203">
        <f t="shared" si="414"/>
        <v>4</v>
      </c>
      <c r="T354" s="193">
        <f t="shared" si="414"/>
        <v>4</v>
      </c>
      <c r="U354" s="193">
        <f t="shared" si="414"/>
        <v>4</v>
      </c>
      <c r="V354" s="193">
        <f t="shared" si="414"/>
        <v>4</v>
      </c>
      <c r="W354" s="208">
        <f t="shared" si="414"/>
        <v>4</v>
      </c>
      <c r="X354" s="203">
        <f t="shared" si="414"/>
        <v>4</v>
      </c>
      <c r="Y354" s="193">
        <f t="shared" si="414"/>
        <v>4</v>
      </c>
      <c r="Z354" s="193">
        <f t="shared" si="414"/>
        <v>4</v>
      </c>
      <c r="AA354" s="193">
        <f t="shared" si="414"/>
        <v>4</v>
      </c>
      <c r="AB354" s="208">
        <f t="shared" si="414"/>
        <v>4</v>
      </c>
      <c r="AC354" s="203">
        <f t="shared" si="414"/>
        <v>4</v>
      </c>
      <c r="AD354" s="193">
        <f t="shared" si="414"/>
        <v>4</v>
      </c>
      <c r="AE354" s="193">
        <f t="shared" si="414"/>
        <v>4</v>
      </c>
      <c r="AF354" s="193">
        <f t="shared" si="414"/>
        <v>4</v>
      </c>
      <c r="AG354" s="208">
        <f t="shared" si="414"/>
        <v>4</v>
      </c>
      <c r="AH354" s="191"/>
      <c r="AI354" s="191"/>
      <c r="AJ354" s="3"/>
      <c r="AK354" s="3"/>
      <c r="AL354" s="3"/>
      <c r="AM354" s="3"/>
      <c r="AN354" s="3"/>
      <c r="AO354" s="3"/>
    </row>
    <row r="355" spans="1:41" s="30" customFormat="1" ht="15" customHeight="1" outlineLevel="1" x14ac:dyDescent="0.25">
      <c r="A355" s="3"/>
      <c r="B355" s="177"/>
      <c r="C355" s="168"/>
      <c r="D355" s="169"/>
      <c r="E355" s="170"/>
      <c r="F355" s="171"/>
      <c r="G355" s="172"/>
      <c r="H355" s="176"/>
      <c r="I355" s="175"/>
      <c r="J355" s="173"/>
      <c r="K355" s="176"/>
      <c r="L355" s="175"/>
      <c r="M355" s="175"/>
      <c r="N355" s="188"/>
      <c r="O355" s="174"/>
      <c r="P355" s="171"/>
      <c r="Q355" s="171"/>
      <c r="R355" s="222"/>
      <c r="S355" s="174"/>
      <c r="T355" s="171"/>
      <c r="U355" s="171"/>
      <c r="V355" s="171"/>
      <c r="W355" s="216"/>
      <c r="X355" s="174"/>
      <c r="Y355" s="175"/>
      <c r="Z355" s="171"/>
      <c r="AA355" s="171"/>
      <c r="AB355" s="216"/>
      <c r="AC355" s="174"/>
      <c r="AD355" s="175"/>
      <c r="AE355" s="171"/>
      <c r="AF355" s="217"/>
      <c r="AG355" s="216"/>
      <c r="AH355" s="191"/>
      <c r="AI355" s="191"/>
      <c r="AJ355" s="3"/>
      <c r="AK355" s="3"/>
      <c r="AL355" s="3"/>
      <c r="AM355" s="3"/>
      <c r="AN355" s="3"/>
      <c r="AO355" s="3"/>
    </row>
    <row r="356" spans="1:41" s="30" customFormat="1" hidden="1" outlineLevel="2" x14ac:dyDescent="0.25">
      <c r="A356" s="3">
        <v>1</v>
      </c>
      <c r="B356" s="377" t="s">
        <v>24</v>
      </c>
      <c r="C356" s="168">
        <v>200.22204110221224</v>
      </c>
      <c r="D356" s="169">
        <v>485000</v>
      </c>
      <c r="E356" s="170">
        <v>2</v>
      </c>
      <c r="F356" s="171">
        <v>1.9028923100654271</v>
      </c>
      <c r="G356" s="172">
        <v>1.8729034267708446</v>
      </c>
      <c r="H356" s="176">
        <v>6.4784490000000003</v>
      </c>
      <c r="I356" s="175">
        <f>H356*F356</f>
        <v>12.327790783251057</v>
      </c>
      <c r="J356" s="173">
        <f>(I356/D356)*1000000</f>
        <v>25.418125326290838</v>
      </c>
      <c r="K356" s="176">
        <v>4.8335129999999999</v>
      </c>
      <c r="L356" s="175">
        <f>K356*(G356/F356)</f>
        <v>4.7573386119418215</v>
      </c>
      <c r="M356" s="175">
        <f>K356*G356</f>
        <v>9.0527030610414254</v>
      </c>
      <c r="N356" s="173">
        <f>(M356/D356)*1000000</f>
        <v>18.665367136167887</v>
      </c>
      <c r="O356" s="174">
        <f>H356-L356</f>
        <v>1.7211103880581788</v>
      </c>
      <c r="P356" s="171">
        <f>I356-M356</f>
        <v>3.2750877222096317</v>
      </c>
      <c r="Q356" s="171">
        <f>J356-N356</f>
        <v>6.7527581901229503</v>
      </c>
      <c r="R356" s="223">
        <f>Q356/(48*3600)*1000000</f>
        <v>39.078461748396698</v>
      </c>
      <c r="S356" s="174">
        <v>0.58365080000000003</v>
      </c>
      <c r="T356" s="171">
        <f>S356*(G356/F356)</f>
        <v>0.57445267794474408</v>
      </c>
      <c r="U356" s="171">
        <f>S356*G356</f>
        <v>1.0931215833575449</v>
      </c>
      <c r="V356" s="171">
        <f>(U356/D356)*1000000</f>
        <v>2.2538589347578246</v>
      </c>
      <c r="W356" s="224">
        <f>V356/(48*3600)*1000000</f>
        <v>13.043165131700373</v>
      </c>
      <c r="X356" s="174">
        <v>1.5533250000000001</v>
      </c>
      <c r="Y356" s="175">
        <f>X356*(G356/F356)</f>
        <v>1.5288451690094824</v>
      </c>
      <c r="Z356" s="171">
        <f>X356*G356</f>
        <v>2.9092277153888224</v>
      </c>
      <c r="AA356" s="171">
        <f>(Z356/D356)*1000000</f>
        <v>5.9984076605955101</v>
      </c>
      <c r="AB356" s="224">
        <f>AA356/(48*3600)*1000000</f>
        <v>34.713007295112902</v>
      </c>
      <c r="AC356" s="174">
        <v>0.66793080000000005</v>
      </c>
      <c r="AD356" s="175">
        <f>AC356*(G356/F356)</f>
        <v>0.65740445612646348</v>
      </c>
      <c r="AE356" s="171">
        <f>AC356*G356</f>
        <v>1.2509698841657917</v>
      </c>
      <c r="AF356" s="171">
        <f>(AE356/D356)*1000000</f>
        <v>2.5793193487954467</v>
      </c>
      <c r="AG356" s="224">
        <f>AF356/(48*3600)*1000000</f>
        <v>14.926616601825502</v>
      </c>
      <c r="AH356" s="191"/>
      <c r="AI356" s="191"/>
      <c r="AJ356" s="3"/>
      <c r="AK356" s="3"/>
      <c r="AL356" s="3"/>
      <c r="AM356" s="3"/>
      <c r="AN356" s="3"/>
      <c r="AO356" s="3"/>
    </row>
    <row r="357" spans="1:41" s="30" customFormat="1" hidden="1" outlineLevel="2" x14ac:dyDescent="0.25">
      <c r="A357" s="3">
        <v>3</v>
      </c>
      <c r="B357" s="378"/>
      <c r="C357" s="168">
        <v>352.94220617245867</v>
      </c>
      <c r="D357" s="169">
        <v>745000</v>
      </c>
      <c r="E357" s="170">
        <v>2</v>
      </c>
      <c r="F357" s="171">
        <v>1.7370580564015183</v>
      </c>
      <c r="G357" s="172">
        <v>1.7070691731069358</v>
      </c>
      <c r="H357" s="176">
        <v>6.7739469999999997</v>
      </c>
      <c r="I357" s="175">
        <f>H357*F357</f>
        <v>11.766739209986895</v>
      </c>
      <c r="J357" s="173">
        <f t="shared" ref="J357:J359" si="415">(I357/D357)*1000000</f>
        <v>15.794280818774357</v>
      </c>
      <c r="K357" s="176">
        <v>1.5304800000000001</v>
      </c>
      <c r="L357" s="175">
        <f>K357*(G357/F357)</f>
        <v>1.5040575174954294</v>
      </c>
      <c r="M357" s="175">
        <f>K357*G357</f>
        <v>2.6126352280567033</v>
      </c>
      <c r="N357" s="173">
        <f t="shared" ref="N357:N359" si="416">(M357/D357)*1000000</f>
        <v>3.5068929235660447</v>
      </c>
      <c r="O357" s="174">
        <f t="shared" ref="O357:Q359" si="417">H357-L357</f>
        <v>5.2698894825045706</v>
      </c>
      <c r="P357" s="171">
        <f t="shared" si="417"/>
        <v>9.1541039819301915</v>
      </c>
      <c r="Q357" s="171">
        <f t="shared" si="417"/>
        <v>12.287387895208312</v>
      </c>
      <c r="R357" s="223">
        <f t="shared" ref="R357:R359" si="418">Q357/(48*3600)*1000000</f>
        <v>71.107568838011062</v>
      </c>
      <c r="S357" s="174">
        <v>3.8475809999999999</v>
      </c>
      <c r="T357" s="171">
        <f>S357*(G357/F357)</f>
        <v>3.7811556683018277</v>
      </c>
      <c r="U357" s="171">
        <f>S357*G357</f>
        <v>6.5680869161319571</v>
      </c>
      <c r="V357" s="171">
        <f>(U357/D357)*1000000</f>
        <v>8.8162240484992704</v>
      </c>
      <c r="W357" s="224">
        <f>V357/(48*3600)*1000000</f>
        <v>51.019815095481889</v>
      </c>
      <c r="X357" s="174">
        <v>3.095758</v>
      </c>
      <c r="Y357" s="175">
        <f>X357*(G357/F357)</f>
        <v>3.0423122760484391</v>
      </c>
      <c r="Z357" s="171">
        <f>X357*G357</f>
        <v>5.2846730491991813</v>
      </c>
      <c r="AA357" s="171">
        <f>(Z357/D357)*1000000</f>
        <v>7.0935208714082973</v>
      </c>
      <c r="AB357" s="224">
        <f t="shared" ref="AB357:AB359" si="419">AA357/(48*3600)*1000000</f>
        <v>41.050468005835057</v>
      </c>
      <c r="AC357" s="174">
        <v>1.664685</v>
      </c>
      <c r="AD357" s="175">
        <f>AC357*(G357/F357)</f>
        <v>1.6359455781923833</v>
      </c>
      <c r="AE357" s="171">
        <f>AC357*G357</f>
        <v>2.8417324464335194</v>
      </c>
      <c r="AF357" s="171">
        <f>(AE357/D357)*1000000</f>
        <v>3.8144059683671401</v>
      </c>
      <c r="AG357" s="224">
        <f t="shared" ref="AG357:AG359" si="420">AF357/(48*3600)*1000000</f>
        <v>22.074108613235765</v>
      </c>
      <c r="AH357" s="191"/>
      <c r="AI357" s="191"/>
      <c r="AJ357" s="3"/>
      <c r="AK357" s="3"/>
      <c r="AL357" s="3"/>
      <c r="AM357" s="3"/>
      <c r="AN357" s="3"/>
      <c r="AO357" s="3"/>
    </row>
    <row r="358" spans="1:41" s="30" customFormat="1" ht="15" hidden="1" customHeight="1" outlineLevel="2" x14ac:dyDescent="0.25">
      <c r="A358" s="3">
        <v>4</v>
      </c>
      <c r="B358" s="378"/>
      <c r="C358" s="168">
        <v>321.63180004183846</v>
      </c>
      <c r="D358" s="169">
        <v>745000</v>
      </c>
      <c r="E358" s="170">
        <v>2</v>
      </c>
      <c r="F358" s="171">
        <v>1.7603843089688302</v>
      </c>
      <c r="G358" s="172">
        <v>1.7303954256742478</v>
      </c>
      <c r="H358" s="176">
        <v>6.4498610000000003</v>
      </c>
      <c r="I358" s="175">
        <f>H358*F358</f>
        <v>11.354234099430009</v>
      </c>
      <c r="J358" s="173">
        <f t="shared" si="415"/>
        <v>15.240582683798671</v>
      </c>
      <c r="K358" s="176">
        <v>2.097626</v>
      </c>
      <c r="L358" s="175">
        <f>K358*(G358/F358)</f>
        <v>2.061892063387869</v>
      </c>
      <c r="M358" s="175">
        <f>K358*G358</f>
        <v>3.6297224351753696</v>
      </c>
      <c r="N358" s="173">
        <f t="shared" si="416"/>
        <v>4.8721106512421066</v>
      </c>
      <c r="O358" s="174">
        <f t="shared" si="417"/>
        <v>4.3879689366121308</v>
      </c>
      <c r="P358" s="171">
        <f t="shared" si="417"/>
        <v>7.7245116642546394</v>
      </c>
      <c r="Q358" s="171">
        <f t="shared" si="417"/>
        <v>10.368472032556564</v>
      </c>
      <c r="R358" s="223">
        <f t="shared" si="418"/>
        <v>60.002731669887524</v>
      </c>
      <c r="S358" s="174">
        <v>3.7359049999999998</v>
      </c>
      <c r="T358" s="171">
        <f>S358*(G358/F358)</f>
        <v>3.6722622951236574</v>
      </c>
      <c r="U358" s="171">
        <f>S358*G358</f>
        <v>6.4645929227535506</v>
      </c>
      <c r="V358" s="171">
        <f>(U358/D358)*1000000</f>
        <v>8.6773059365819467</v>
      </c>
      <c r="W358" s="224">
        <f t="shared" ref="W358:W359" si="421">V358/(48*3600)*1000000</f>
        <v>50.215890836701078</v>
      </c>
      <c r="X358" s="174">
        <v>2.229832</v>
      </c>
      <c r="Y358" s="175">
        <f>X358*(G358/F358)</f>
        <v>2.1918458788593864</v>
      </c>
      <c r="Z358" s="171">
        <f>X358*G358</f>
        <v>3.8584910928220593</v>
      </c>
      <c r="AA358" s="171">
        <f>(Z358/D358)*1000000</f>
        <v>5.1791826749289385</v>
      </c>
      <c r="AB358" s="224">
        <f t="shared" si="419"/>
        <v>29.972121961394318</v>
      </c>
      <c r="AC358" s="174">
        <v>1.6974050000000001</v>
      </c>
      <c r="AD358" s="175">
        <f>AC358*(G358/F358)</f>
        <v>1.6684889955859081</v>
      </c>
      <c r="AE358" s="171">
        <f>AC358*G358</f>
        <v>2.9371818475165967</v>
      </c>
      <c r="AF358" s="171">
        <f>(AE358/D358)*1000000</f>
        <v>3.9425259698209354</v>
      </c>
      <c r="AG358" s="224">
        <f t="shared" si="420"/>
        <v>22.815543806834118</v>
      </c>
      <c r="AH358" s="191"/>
      <c r="AI358" s="191"/>
      <c r="AJ358" s="3"/>
      <c r="AK358" s="3"/>
      <c r="AL358" s="3"/>
      <c r="AM358" s="3"/>
      <c r="AN358" s="3"/>
      <c r="AO358" s="3"/>
    </row>
    <row r="359" spans="1:41" s="30" customFormat="1" ht="15" hidden="1" customHeight="1" outlineLevel="2" x14ac:dyDescent="0.25">
      <c r="A359" s="3">
        <v>7</v>
      </c>
      <c r="B359" s="379"/>
      <c r="C359" s="168">
        <v>255.58352109036738</v>
      </c>
      <c r="D359" s="169">
        <v>485000</v>
      </c>
      <c r="E359" s="170">
        <v>2</v>
      </c>
      <c r="F359" s="171">
        <v>1.8760419922711717</v>
      </c>
      <c r="G359" s="172">
        <v>1.8460531089765893</v>
      </c>
      <c r="H359" s="176">
        <v>6.71272</v>
      </c>
      <c r="I359" s="175">
        <f>H359*F359</f>
        <v>12.59334460235854</v>
      </c>
      <c r="J359" s="173">
        <f t="shared" si="415"/>
        <v>25.965658973935135</v>
      </c>
      <c r="K359" s="176">
        <v>4.7708009999999996</v>
      </c>
      <c r="L359" s="175">
        <f>K359*(G359/F359)</f>
        <v>4.6945388507516919</v>
      </c>
      <c r="M359" s="175">
        <f>K359*G359</f>
        <v>8.8071520183586198</v>
      </c>
      <c r="N359" s="173">
        <f t="shared" si="416"/>
        <v>18.159076326512618</v>
      </c>
      <c r="O359" s="174">
        <f>H359-L359</f>
        <v>2.0181811492483082</v>
      </c>
      <c r="P359" s="171">
        <f t="shared" si="417"/>
        <v>3.7861925839999202</v>
      </c>
      <c r="Q359" s="171">
        <f t="shared" si="417"/>
        <v>7.8065826474225162</v>
      </c>
      <c r="R359" s="223">
        <f t="shared" si="418"/>
        <v>45.17698291332475</v>
      </c>
      <c r="S359" s="174">
        <v>2.1671180000000003</v>
      </c>
      <c r="T359" s="171">
        <f>S359*(G359/F359)</f>
        <v>2.1324762121000869</v>
      </c>
      <c r="U359" s="171">
        <f>S359*G359</f>
        <v>4.0006149214191291</v>
      </c>
      <c r="V359" s="171">
        <f>(U359/D359)*1000000</f>
        <v>8.2486905596270717</v>
      </c>
      <c r="W359" s="224">
        <f t="shared" si="421"/>
        <v>47.735477775619628</v>
      </c>
      <c r="X359" s="174">
        <v>0.48845460000000002</v>
      </c>
      <c r="Y359" s="175">
        <f>X359*(G359/F359)</f>
        <v>0.48064656155819063</v>
      </c>
      <c r="Z359" s="171">
        <f>X359*G359</f>
        <v>0.90171313292391631</v>
      </c>
      <c r="AA359" s="171">
        <f>(Z359/D359)*1000000</f>
        <v>1.8592023359256005</v>
      </c>
      <c r="AB359" s="224">
        <f t="shared" si="419"/>
        <v>10.759272777347226</v>
      </c>
      <c r="AC359" s="174">
        <v>0.28411700000000001</v>
      </c>
      <c r="AD359" s="175">
        <f>AC359*(G359/F359)</f>
        <v>0.27957533643910498</v>
      </c>
      <c r="AE359" s="171">
        <f>AC359*G359</f>
        <v>0.52449507116310168</v>
      </c>
      <c r="AF359" s="171">
        <f>(AE359/D359)*1000000</f>
        <v>1.0814331364187664</v>
      </c>
      <c r="AG359" s="224">
        <f t="shared" si="420"/>
        <v>6.2582936135345273</v>
      </c>
      <c r="AH359" s="191"/>
      <c r="AI359" s="191"/>
      <c r="AJ359" s="3"/>
      <c r="AK359" s="3"/>
      <c r="AL359" s="3"/>
      <c r="AM359" s="3"/>
      <c r="AN359" s="3"/>
      <c r="AO359" s="3"/>
    </row>
    <row r="360" spans="1:41" s="30" customFormat="1" outlineLevel="1" collapsed="1" x14ac:dyDescent="0.25">
      <c r="A360" s="380" t="s">
        <v>24</v>
      </c>
      <c r="B360" s="177" t="s">
        <v>19</v>
      </c>
      <c r="C360" s="178">
        <v>282.59489210171921</v>
      </c>
      <c r="D360" s="179">
        <v>615000</v>
      </c>
      <c r="E360" s="180">
        <v>2</v>
      </c>
      <c r="F360" s="181">
        <v>1.8190941669267369</v>
      </c>
      <c r="G360" s="182">
        <v>1.7891052836321544</v>
      </c>
      <c r="H360" s="187">
        <f t="shared" ref="H360:AG360" si="422">AVERAGE(H356:H359)</f>
        <v>6.603744250000001</v>
      </c>
      <c r="I360" s="181">
        <f t="shared" si="422"/>
        <v>12.010527173756625</v>
      </c>
      <c r="J360" s="183">
        <f t="shared" si="422"/>
        <v>20.60466195069975</v>
      </c>
      <c r="K360" s="187">
        <f t="shared" si="422"/>
        <v>3.3081049999999994</v>
      </c>
      <c r="L360" s="181">
        <f t="shared" si="422"/>
        <v>3.254456760894203</v>
      </c>
      <c r="M360" s="181">
        <f t="shared" si="422"/>
        <v>6.0255531856580298</v>
      </c>
      <c r="N360" s="183">
        <f t="shared" si="422"/>
        <v>11.300861759372165</v>
      </c>
      <c r="O360" s="187">
        <f t="shared" si="422"/>
        <v>3.3492874891057971</v>
      </c>
      <c r="P360" s="181">
        <f t="shared" si="422"/>
        <v>5.9849739880985959</v>
      </c>
      <c r="Q360" s="181">
        <f t="shared" si="422"/>
        <v>9.3038001913275856</v>
      </c>
      <c r="R360" s="183">
        <f t="shared" si="422"/>
        <v>53.841436292405007</v>
      </c>
      <c r="S360" s="187">
        <f t="shared" si="422"/>
        <v>2.5835637</v>
      </c>
      <c r="T360" s="181">
        <f t="shared" si="422"/>
        <v>2.5400867133675793</v>
      </c>
      <c r="U360" s="181">
        <f t="shared" si="422"/>
        <v>4.5316040859155455</v>
      </c>
      <c r="V360" s="181">
        <f t="shared" si="422"/>
        <v>6.9990198698665278</v>
      </c>
      <c r="W360" s="184">
        <f t="shared" si="422"/>
        <v>40.503587209875747</v>
      </c>
      <c r="X360" s="187">
        <f t="shared" si="422"/>
        <v>1.8418424</v>
      </c>
      <c r="Y360" s="181">
        <f t="shared" si="422"/>
        <v>1.8109124713688747</v>
      </c>
      <c r="Z360" s="181">
        <f t="shared" si="422"/>
        <v>3.2385262475834953</v>
      </c>
      <c r="AA360" s="181">
        <f t="shared" si="422"/>
        <v>5.0325783857145865</v>
      </c>
      <c r="AB360" s="184">
        <f t="shared" si="422"/>
        <v>29.123717509922376</v>
      </c>
      <c r="AC360" s="187">
        <f t="shared" si="422"/>
        <v>1.07853445</v>
      </c>
      <c r="AD360" s="181">
        <f t="shared" si="422"/>
        <v>1.060353591585965</v>
      </c>
      <c r="AE360" s="181">
        <f t="shared" si="422"/>
        <v>1.8885948123197522</v>
      </c>
      <c r="AF360" s="181">
        <f t="shared" si="422"/>
        <v>2.8544211058505722</v>
      </c>
      <c r="AG360" s="184">
        <f t="shared" si="422"/>
        <v>16.518640658857478</v>
      </c>
      <c r="AH360" s="191"/>
      <c r="AI360" s="191"/>
      <c r="AJ360" s="3"/>
      <c r="AK360" s="3"/>
      <c r="AL360" s="3"/>
      <c r="AM360" s="3"/>
      <c r="AN360" s="3"/>
      <c r="AO360" s="3"/>
    </row>
    <row r="361" spans="1:41" s="30" customFormat="1" outlineLevel="1" x14ac:dyDescent="0.25">
      <c r="A361" s="380"/>
      <c r="B361" s="177" t="s">
        <v>20</v>
      </c>
      <c r="C361" s="178">
        <v>34.141281859590976</v>
      </c>
      <c r="D361" s="179">
        <v>75055.534994651345</v>
      </c>
      <c r="E361" s="180">
        <v>0</v>
      </c>
      <c r="F361" s="181">
        <v>4.1273432189581703E-2</v>
      </c>
      <c r="G361" s="182">
        <v>4.1273432189581703E-2</v>
      </c>
      <c r="H361" s="187">
        <f t="shared" ref="H361:AG361" si="423">STDEV(H356:H359)/SQRT(H362)</f>
        <v>8.1763706546542664E-2</v>
      </c>
      <c r="I361" s="181">
        <f t="shared" si="423"/>
        <v>0.27846087751538456</v>
      </c>
      <c r="J361" s="183">
        <f t="shared" si="423"/>
        <v>2.9414116759258806</v>
      </c>
      <c r="K361" s="187">
        <f t="shared" si="423"/>
        <v>0.87041940106221249</v>
      </c>
      <c r="L361" s="181">
        <f t="shared" si="423"/>
        <v>0.85725328582854299</v>
      </c>
      <c r="M361" s="181">
        <f t="shared" si="423"/>
        <v>1.6903880817825754</v>
      </c>
      <c r="N361" s="183">
        <f t="shared" si="423"/>
        <v>4.116489579702499</v>
      </c>
      <c r="O361" s="187">
        <f t="shared" si="423"/>
        <v>0.87513693818100147</v>
      </c>
      <c r="P361" s="181">
        <f t="shared" si="423"/>
        <v>1.4505027715023846</v>
      </c>
      <c r="Q361" s="181">
        <f t="shared" si="423"/>
        <v>1.2511593750711603</v>
      </c>
      <c r="R361" s="183">
        <f t="shared" si="423"/>
        <v>7.2405056427729182</v>
      </c>
      <c r="S361" s="187">
        <f t="shared" si="423"/>
        <v>0.76912877308353922</v>
      </c>
      <c r="T361" s="181">
        <f t="shared" si="423"/>
        <v>0.75564195560146563</v>
      </c>
      <c r="U361" s="181">
        <f t="shared" si="423"/>
        <v>1.2906335516041698</v>
      </c>
      <c r="V361" s="181">
        <f t="shared" si="423"/>
        <v>1.5863244802976615</v>
      </c>
      <c r="W361" s="184">
        <f t="shared" si="423"/>
        <v>9.1801185202410824</v>
      </c>
      <c r="X361" s="187">
        <f t="shared" si="423"/>
        <v>0.55058613380977306</v>
      </c>
      <c r="Y361" s="181">
        <f t="shared" si="423"/>
        <v>0.54088084745871934</v>
      </c>
      <c r="Z361" s="181">
        <f t="shared" si="423"/>
        <v>0.91924816196191605</v>
      </c>
      <c r="AA361" s="181">
        <f t="shared" si="423"/>
        <v>1.1281296648488888</v>
      </c>
      <c r="AB361" s="184">
        <f t="shared" si="423"/>
        <v>6.5285281530606953</v>
      </c>
      <c r="AC361" s="187">
        <f t="shared" si="423"/>
        <v>0.35663562955071648</v>
      </c>
      <c r="AD361" s="181">
        <f t="shared" si="423"/>
        <v>0.35037093369283073</v>
      </c>
      <c r="AE361" s="181">
        <f t="shared" si="423"/>
        <v>0.59689053803676906</v>
      </c>
      <c r="AF361" s="181">
        <f t="shared" si="423"/>
        <v>0.66612751830647121</v>
      </c>
      <c r="AG361" s="184">
        <f t="shared" si="423"/>
        <v>3.8549046198291124</v>
      </c>
      <c r="AH361" s="191"/>
      <c r="AI361" s="3"/>
      <c r="AJ361" s="3"/>
      <c r="AK361" s="3"/>
      <c r="AL361" s="3"/>
      <c r="AM361" s="3"/>
      <c r="AN361" s="3"/>
      <c r="AO361" s="3"/>
    </row>
    <row r="362" spans="1:41" s="30" customFormat="1" ht="15" customHeight="1" outlineLevel="1" x14ac:dyDescent="0.25">
      <c r="A362" s="380"/>
      <c r="B362" s="177" t="s">
        <v>21</v>
      </c>
      <c r="C362" s="185">
        <v>4</v>
      </c>
      <c r="D362" s="186">
        <v>4</v>
      </c>
      <c r="E362" s="18">
        <v>4</v>
      </c>
      <c r="F362" s="18">
        <v>4</v>
      </c>
      <c r="G362" s="18">
        <v>4</v>
      </c>
      <c r="H362" s="203">
        <f t="shared" ref="H362:AG362" si="424">COUNT(H356:H359)</f>
        <v>4</v>
      </c>
      <c r="I362" s="193">
        <f t="shared" si="424"/>
        <v>4</v>
      </c>
      <c r="J362" s="211">
        <f t="shared" si="424"/>
        <v>4</v>
      </c>
      <c r="K362" s="203">
        <f t="shared" si="424"/>
        <v>4</v>
      </c>
      <c r="L362" s="193">
        <f t="shared" si="424"/>
        <v>4</v>
      </c>
      <c r="M362" s="193">
        <f t="shared" si="424"/>
        <v>4</v>
      </c>
      <c r="N362" s="211">
        <f t="shared" si="424"/>
        <v>4</v>
      </c>
      <c r="O362" s="203">
        <f t="shared" si="424"/>
        <v>4</v>
      </c>
      <c r="P362" s="193">
        <f t="shared" si="424"/>
        <v>4</v>
      </c>
      <c r="Q362" s="193">
        <f t="shared" si="424"/>
        <v>4</v>
      </c>
      <c r="R362" s="211">
        <f t="shared" si="424"/>
        <v>4</v>
      </c>
      <c r="S362" s="203">
        <f t="shared" si="424"/>
        <v>4</v>
      </c>
      <c r="T362" s="193">
        <f t="shared" si="424"/>
        <v>4</v>
      </c>
      <c r="U362" s="193">
        <f t="shared" si="424"/>
        <v>4</v>
      </c>
      <c r="V362" s="193">
        <f t="shared" si="424"/>
        <v>4</v>
      </c>
      <c r="W362" s="208">
        <f t="shared" si="424"/>
        <v>4</v>
      </c>
      <c r="X362" s="203">
        <f t="shared" si="424"/>
        <v>4</v>
      </c>
      <c r="Y362" s="193">
        <f t="shared" si="424"/>
        <v>4</v>
      </c>
      <c r="Z362" s="193">
        <f t="shared" si="424"/>
        <v>4</v>
      </c>
      <c r="AA362" s="193">
        <f t="shared" si="424"/>
        <v>4</v>
      </c>
      <c r="AB362" s="208">
        <f t="shared" si="424"/>
        <v>4</v>
      </c>
      <c r="AC362" s="203">
        <f t="shared" si="424"/>
        <v>4</v>
      </c>
      <c r="AD362" s="193">
        <f t="shared" si="424"/>
        <v>4</v>
      </c>
      <c r="AE362" s="193">
        <f t="shared" si="424"/>
        <v>4</v>
      </c>
      <c r="AF362" s="193">
        <f t="shared" si="424"/>
        <v>4</v>
      </c>
      <c r="AG362" s="208">
        <f t="shared" si="424"/>
        <v>4</v>
      </c>
      <c r="AH362" s="191"/>
      <c r="AI362" s="3"/>
      <c r="AJ362" s="3"/>
      <c r="AK362" s="3"/>
      <c r="AL362" s="3"/>
      <c r="AM362" s="3"/>
      <c r="AN362" s="3"/>
      <c r="AO362" s="3"/>
    </row>
    <row r="363" spans="1:41" s="30" customFormat="1" ht="15" customHeight="1" outlineLevel="1" x14ac:dyDescent="0.25">
      <c r="A363" s="3"/>
      <c r="B363" s="177"/>
      <c r="C363" s="168"/>
      <c r="D363" s="169"/>
      <c r="E363" s="170"/>
      <c r="F363" s="171"/>
      <c r="G363" s="172"/>
      <c r="H363" s="176"/>
      <c r="I363" s="175"/>
      <c r="J363" s="173"/>
      <c r="K363" s="176"/>
      <c r="L363" s="175"/>
      <c r="M363" s="175"/>
      <c r="N363" s="188"/>
      <c r="O363" s="174"/>
      <c r="P363" s="171"/>
      <c r="Q363" s="171"/>
      <c r="R363" s="222"/>
      <c r="S363" s="174"/>
      <c r="T363" s="171"/>
      <c r="U363" s="171"/>
      <c r="V363" s="171"/>
      <c r="W363" s="216"/>
      <c r="X363" s="174"/>
      <c r="Y363" s="175"/>
      <c r="Z363" s="171"/>
      <c r="AA363" s="171"/>
      <c r="AB363" s="216"/>
      <c r="AC363" s="174"/>
      <c r="AD363" s="175"/>
      <c r="AE363" s="171"/>
      <c r="AF363" s="217"/>
      <c r="AG363" s="216"/>
      <c r="AH363" s="191"/>
      <c r="AI363" s="3"/>
      <c r="AJ363" s="3"/>
      <c r="AK363" s="3"/>
      <c r="AL363" s="3"/>
      <c r="AM363" s="3"/>
      <c r="AN363" s="3"/>
      <c r="AO363" s="3"/>
    </row>
    <row r="364" spans="1:41" s="30" customFormat="1" ht="15" hidden="1" customHeight="1" outlineLevel="2" x14ac:dyDescent="0.25">
      <c r="A364" s="3">
        <v>1</v>
      </c>
      <c r="B364" s="377" t="s">
        <v>25</v>
      </c>
      <c r="C364" s="168">
        <v>275.43241321867436</v>
      </c>
      <c r="D364" s="169">
        <v>121124.99999999999</v>
      </c>
      <c r="E364" s="194">
        <v>0.95</v>
      </c>
      <c r="F364" s="171">
        <v>0.91663824894888801</v>
      </c>
      <c r="G364" s="172">
        <v>0.869915543673626</v>
      </c>
      <c r="H364" s="176">
        <v>15.35106</v>
      </c>
      <c r="I364" s="175">
        <f>H364*F364</f>
        <v>14.071368757909317</v>
      </c>
      <c r="J364" s="173">
        <f>(I364/D364)*1000000</f>
        <v>116.17229108697065</v>
      </c>
      <c r="K364" s="176">
        <v>15.641197999999999</v>
      </c>
      <c r="L364" s="175">
        <f>K364*(G364/F364)</f>
        <v>14.843937919325832</v>
      </c>
      <c r="M364" s="175">
        <f>K364*G364</f>
        <v>13.60652126187683</v>
      </c>
      <c r="N364" s="173">
        <f>(M364/D364)*1000000</f>
        <v>112.33454086172823</v>
      </c>
      <c r="O364" s="174">
        <f>H364-L364</f>
        <v>0.50712208067416853</v>
      </c>
      <c r="P364" s="171">
        <f>I364-M364</f>
        <v>0.46484749603248687</v>
      </c>
      <c r="Q364" s="171">
        <f>J364-N364</f>
        <v>3.8377502252424165</v>
      </c>
      <c r="R364" s="223">
        <f>Q364/(24*3600)*1000000</f>
        <v>44.418405384750187</v>
      </c>
      <c r="S364" s="174">
        <v>0.71418150000000002</v>
      </c>
      <c r="T364" s="171">
        <f>S364*(G364/F364)</f>
        <v>0.67777838047514027</v>
      </c>
      <c r="U364" s="171">
        <f>S364*G364</f>
        <v>0.62127758785414577</v>
      </c>
      <c r="V364" s="171">
        <f>(U364/D364)*1000000</f>
        <v>5.1292267315099762</v>
      </c>
      <c r="W364" s="224">
        <f>V364/(24*3600)*1000000</f>
        <v>59.366050133217314</v>
      </c>
      <c r="X364" s="174">
        <v>0.18276719999999999</v>
      </c>
      <c r="Y364" s="175">
        <f>X364*(G364/F364)</f>
        <v>0.17345122608185179</v>
      </c>
      <c r="Z364" s="171">
        <f>X364*G364</f>
        <v>0.15899202815370633</v>
      </c>
      <c r="AA364" s="171">
        <f>(Z364/D364)*1000000</f>
        <v>1.3126276834155322</v>
      </c>
      <c r="AB364" s="224">
        <f>AA364/(24*3600)*1000000</f>
        <v>15.192450039531623</v>
      </c>
      <c r="AC364" s="174">
        <v>9.9946149999999997E-2</v>
      </c>
      <c r="AD364" s="175">
        <f>AC364*(G364/F364)</f>
        <v>9.4851714419549413E-2</v>
      </c>
      <c r="AE364" s="171">
        <f>AC364*G364</f>
        <v>8.6944709415335775E-2</v>
      </c>
      <c r="AF364" s="171">
        <f>(AE364/D364)*1000000</f>
        <v>0.71780977845478466</v>
      </c>
      <c r="AG364" s="224">
        <f>AF364/(24*3600)*1000000</f>
        <v>8.3079835469303784</v>
      </c>
      <c r="AH364" s="191"/>
      <c r="AI364" s="3"/>
      <c r="AJ364" s="3"/>
      <c r="AK364" s="3"/>
      <c r="AL364" s="3"/>
      <c r="AM364" s="3"/>
      <c r="AN364" s="3"/>
      <c r="AO364" s="3"/>
    </row>
    <row r="365" spans="1:41" s="30" customFormat="1" ht="15" hidden="1" customHeight="1" outlineLevel="2" x14ac:dyDescent="0.25">
      <c r="A365" s="3">
        <v>3</v>
      </c>
      <c r="B365" s="378"/>
      <c r="C365" s="168">
        <v>352.94220617245867</v>
      </c>
      <c r="D365" s="169">
        <v>745000</v>
      </c>
      <c r="E365" s="170">
        <v>2</v>
      </c>
      <c r="F365" s="171">
        <v>1.7370580564015183</v>
      </c>
      <c r="G365" s="172">
        <v>1.6903353511262562</v>
      </c>
      <c r="H365" s="176">
        <v>14.347302000000001</v>
      </c>
      <c r="I365" s="175">
        <f>H365*F365</f>
        <v>24.922096526725618</v>
      </c>
      <c r="J365" s="173">
        <f t="shared" ref="J365:J367" si="425">(I365/D365)*1000000</f>
        <v>33.452478559363243</v>
      </c>
      <c r="K365" s="176">
        <v>12.386932</v>
      </c>
      <c r="L365" s="175">
        <f>K365*(G365/F365)</f>
        <v>12.053753168718073</v>
      </c>
      <c r="M365" s="175">
        <f>K365*G365</f>
        <v>20.938069051597058</v>
      </c>
      <c r="N365" s="173">
        <f t="shared" ref="N365:N367" si="426">(M365/D365)*1000000</f>
        <v>28.10479067328464</v>
      </c>
      <c r="O365" s="174">
        <f t="shared" ref="O365:Q367" si="427">H365-L365</f>
        <v>2.2935488312819281</v>
      </c>
      <c r="P365" s="171">
        <f t="shared" si="427"/>
        <v>3.9840274751285598</v>
      </c>
      <c r="Q365" s="171">
        <f t="shared" si="427"/>
        <v>5.347687886078603</v>
      </c>
      <c r="R365" s="223">
        <f t="shared" ref="R365:R367" si="428">Q365/(24*3600)*1000000</f>
        <v>61.894535718502354</v>
      </c>
      <c r="S365" s="174">
        <v>1.5595690000000002</v>
      </c>
      <c r="T365" s="171">
        <f>S365*(G365/F365)</f>
        <v>1.5176203256451621</v>
      </c>
      <c r="U365" s="171">
        <f>S365*G365</f>
        <v>2.6361946132206246</v>
      </c>
      <c r="V365" s="171">
        <f>(U365/D365)*1000000</f>
        <v>3.5385162593565433</v>
      </c>
      <c r="W365" s="224">
        <f>V365/(24*3600)*1000000</f>
        <v>40.955049298108143</v>
      </c>
      <c r="X365" s="174">
        <v>1.1197010000000001</v>
      </c>
      <c r="Y365" s="175">
        <f>X365*(G365/F365)</f>
        <v>1.0895837223266258</v>
      </c>
      <c r="Z365" s="171">
        <f>X365*G365</f>
        <v>1.8926701829914203</v>
      </c>
      <c r="AA365" s="171">
        <f>(Z365/D365)*1000000</f>
        <v>2.5404968899213696</v>
      </c>
      <c r="AB365" s="224">
        <f t="shared" ref="AB365:AB367" si="429">AA365/(24*3600)*1000000</f>
        <v>29.403899188904742</v>
      </c>
      <c r="AC365" s="174">
        <v>0.16362360000000001</v>
      </c>
      <c r="AD365" s="175">
        <f>AC365*(G365/F365)</f>
        <v>0.15922251667943754</v>
      </c>
      <c r="AE365" s="171">
        <f>AC365*G365</f>
        <v>0.27657875535854209</v>
      </c>
      <c r="AF365" s="171">
        <f>(AE365/D365)*1000000</f>
        <v>0.37124665148797598</v>
      </c>
      <c r="AG365" s="224">
        <f t="shared" ref="AG365:AG367" si="430">AF365/(24*3600)*1000000</f>
        <v>4.2968362440737957</v>
      </c>
      <c r="AH365" s="191"/>
      <c r="AI365" s="3"/>
      <c r="AJ365" s="3"/>
      <c r="AK365" s="3"/>
      <c r="AL365" s="3"/>
      <c r="AM365" s="3"/>
      <c r="AN365" s="3"/>
      <c r="AO365" s="3"/>
    </row>
    <row r="366" spans="1:41" s="30" customFormat="1" ht="15" hidden="1" customHeight="1" outlineLevel="2" x14ac:dyDescent="0.25">
      <c r="A366" s="3">
        <v>4</v>
      </c>
      <c r="B366" s="378"/>
      <c r="C366" s="168">
        <v>321.63180004183846</v>
      </c>
      <c r="D366" s="169">
        <v>745000</v>
      </c>
      <c r="E366" s="170">
        <v>2</v>
      </c>
      <c r="F366" s="171">
        <v>1.7603843089688302</v>
      </c>
      <c r="G366" s="172">
        <v>1.7136616036935681</v>
      </c>
      <c r="H366" s="176">
        <v>14.296150000000001</v>
      </c>
      <c r="I366" s="175">
        <f>H366*F366</f>
        <v>25.166718138664745</v>
      </c>
      <c r="J366" s="173">
        <f t="shared" si="425"/>
        <v>33.780829716328519</v>
      </c>
      <c r="K366" s="176">
        <v>12.873086000000001</v>
      </c>
      <c r="L366" s="175">
        <f>K366*(G366/F366)</f>
        <v>12.531418899187553</v>
      </c>
      <c r="M366" s="175">
        <f>K366*G366</f>
        <v>22.060113199245222</v>
      </c>
      <c r="N366" s="173">
        <f t="shared" si="426"/>
        <v>29.610890200329159</v>
      </c>
      <c r="O366" s="174">
        <f t="shared" si="427"/>
        <v>1.7647311008124476</v>
      </c>
      <c r="P366" s="171">
        <f t="shared" si="427"/>
        <v>3.1066049394195225</v>
      </c>
      <c r="Q366" s="171">
        <f t="shared" si="427"/>
        <v>4.16993951599936</v>
      </c>
      <c r="R366" s="223">
        <f t="shared" si="428"/>
        <v>48.263188842585187</v>
      </c>
      <c r="S366" s="174">
        <v>1.4155110000000002</v>
      </c>
      <c r="T366" s="171">
        <f>S366*(G366/F366)</f>
        <v>1.3779416448711579</v>
      </c>
      <c r="U366" s="171">
        <f>S366*G366</f>
        <v>2.4257068503058865</v>
      </c>
      <c r="V366" s="171">
        <f>(U366/D366)*1000000</f>
        <v>3.2559823494038747</v>
      </c>
      <c r="W366" s="224">
        <f t="shared" ref="W366:W367" si="431">V366/(24*3600)*1000000</f>
        <v>37.684980895878184</v>
      </c>
      <c r="X366" s="174">
        <v>0.45077200000000001</v>
      </c>
      <c r="Y366" s="175">
        <f>X366*(G366/F366)</f>
        <v>0.43880797192099641</v>
      </c>
      <c r="Z366" s="171">
        <f>X366*G366</f>
        <v>0.7724706684201571</v>
      </c>
      <c r="AA366" s="171">
        <f>(Z366/D366)*1000000</f>
        <v>1.036873380429741</v>
      </c>
      <c r="AB366" s="224">
        <f t="shared" si="429"/>
        <v>12.000849310529411</v>
      </c>
      <c r="AC366" s="174">
        <v>7.0087849999999993E-2</v>
      </c>
      <c r="AD366" s="175">
        <f>AC366*(G366/F366)</f>
        <v>6.822763462416255E-2</v>
      </c>
      <c r="AE366" s="171">
        <f>AC366*G366</f>
        <v>0.12010685743043424</v>
      </c>
      <c r="AF366" s="171">
        <f>(AE366/D366)*1000000</f>
        <v>0.16121725829588487</v>
      </c>
      <c r="AG366" s="224">
        <f t="shared" si="430"/>
        <v>1.8659404895357046</v>
      </c>
      <c r="AH366" s="191"/>
      <c r="AI366" s="3"/>
      <c r="AJ366" s="3"/>
      <c r="AK366" s="3"/>
      <c r="AL366" s="3"/>
      <c r="AM366" s="3"/>
      <c r="AN366" s="3"/>
      <c r="AO366" s="3"/>
    </row>
    <row r="367" spans="1:41" s="30" customFormat="1" ht="15" hidden="1" customHeight="1" outlineLevel="2" x14ac:dyDescent="0.25">
      <c r="A367" s="3">
        <v>7</v>
      </c>
      <c r="B367" s="379"/>
      <c r="C367" s="168">
        <v>255.58352109036738</v>
      </c>
      <c r="D367" s="169">
        <v>485000</v>
      </c>
      <c r="E367" s="170">
        <v>2</v>
      </c>
      <c r="F367" s="171">
        <v>1.8760419922711717</v>
      </c>
      <c r="G367" s="172">
        <v>1.8293192869959096</v>
      </c>
      <c r="H367" s="176">
        <v>14.261028</v>
      </c>
      <c r="I367" s="175">
        <f>H367*F367</f>
        <v>26.754287380954963</v>
      </c>
      <c r="J367" s="173">
        <f t="shared" si="425"/>
        <v>55.163479135989611</v>
      </c>
      <c r="K367" s="176">
        <v>12.932354</v>
      </c>
      <c r="L367" s="175">
        <f>K367*(G367/F367)</f>
        <v>12.61027455457892</v>
      </c>
      <c r="M367" s="175">
        <f>K367*G367</f>
        <v>23.657404598458701</v>
      </c>
      <c r="N367" s="173">
        <f t="shared" si="426"/>
        <v>48.778153811255052</v>
      </c>
      <c r="O367" s="174">
        <f>H367-L367</f>
        <v>1.6507534454210795</v>
      </c>
      <c r="P367" s="171">
        <f t="shared" si="427"/>
        <v>3.0968827824962624</v>
      </c>
      <c r="Q367" s="171">
        <f t="shared" si="427"/>
        <v>6.3853253247345592</v>
      </c>
      <c r="R367" s="223">
        <f t="shared" si="428"/>
        <v>73.904228295538871</v>
      </c>
      <c r="S367" s="174">
        <v>0.97622109999999995</v>
      </c>
      <c r="T367" s="171">
        <f>S367*(G367/F367)</f>
        <v>0.95190837623011582</v>
      </c>
      <c r="U367" s="171">
        <f>S367*G367</f>
        <v>1.7858200866023626</v>
      </c>
      <c r="V367" s="171">
        <f>(U367/D367)*1000000</f>
        <v>3.6821032713450772</v>
      </c>
      <c r="W367" s="224">
        <f t="shared" si="431"/>
        <v>42.616936010938396</v>
      </c>
      <c r="X367" s="174">
        <v>0.3118493</v>
      </c>
      <c r="Y367" s="175">
        <f>X367*(G367/F367)</f>
        <v>0.30408271322090691</v>
      </c>
      <c r="Z367" s="171">
        <f>X367*G367</f>
        <v>0.57047193912617356</v>
      </c>
      <c r="AA367" s="171">
        <f>(Z367/D367)*1000000</f>
        <v>1.1762308023220074</v>
      </c>
      <c r="AB367" s="224">
        <f t="shared" si="429"/>
        <v>13.613782434282493</v>
      </c>
      <c r="AC367" s="174">
        <v>7.7073000000000003E-2</v>
      </c>
      <c r="AD367" s="175">
        <f>AC367*(G367/F367)</f>
        <v>7.5153501887209484E-2</v>
      </c>
      <c r="AE367" s="171">
        <f>AC367*G367</f>
        <v>0.14099112540663575</v>
      </c>
      <c r="AF367" s="171">
        <f>(AE367/D367)*1000000</f>
        <v>0.29070335135388814</v>
      </c>
      <c r="AG367" s="224">
        <f t="shared" si="430"/>
        <v>3.3646221221514834</v>
      </c>
      <c r="AH367" s="191"/>
      <c r="AI367" s="3"/>
      <c r="AJ367" s="3"/>
      <c r="AK367" s="3"/>
      <c r="AL367" s="3"/>
      <c r="AM367" s="3"/>
      <c r="AN367" s="3"/>
      <c r="AO367" s="3"/>
    </row>
    <row r="368" spans="1:41" s="30" customFormat="1" outlineLevel="1" collapsed="1" x14ac:dyDescent="0.25">
      <c r="A368" s="380" t="s">
        <v>25</v>
      </c>
      <c r="B368" s="177" t="s">
        <v>19</v>
      </c>
      <c r="C368" s="178">
        <v>301.3974851308347</v>
      </c>
      <c r="D368" s="179">
        <v>524031.25</v>
      </c>
      <c r="E368" s="180">
        <v>1.7375</v>
      </c>
      <c r="F368" s="181">
        <v>1.5725306516476021</v>
      </c>
      <c r="G368" s="182">
        <v>1.52580794637234</v>
      </c>
      <c r="H368" s="187">
        <f t="shared" ref="H368:AG368" si="432">AVERAGE(H364:H367)</f>
        <v>14.563884999999999</v>
      </c>
      <c r="I368" s="181">
        <f t="shared" si="432"/>
        <v>22.728617701063662</v>
      </c>
      <c r="J368" s="183">
        <f t="shared" si="432"/>
        <v>59.642269624663008</v>
      </c>
      <c r="K368" s="187">
        <f t="shared" si="432"/>
        <v>13.458392499999999</v>
      </c>
      <c r="L368" s="181">
        <f t="shared" si="432"/>
        <v>13.009846135452594</v>
      </c>
      <c r="M368" s="181">
        <f t="shared" si="432"/>
        <v>20.065527027794452</v>
      </c>
      <c r="N368" s="183">
        <f t="shared" si="432"/>
        <v>54.707093886649261</v>
      </c>
      <c r="O368" s="187">
        <f t="shared" si="432"/>
        <v>1.5540388645474059</v>
      </c>
      <c r="P368" s="181">
        <f t="shared" si="432"/>
        <v>2.6630906732692079</v>
      </c>
      <c r="Q368" s="181">
        <f t="shared" si="432"/>
        <v>4.9351757380137347</v>
      </c>
      <c r="R368" s="183">
        <f t="shared" si="432"/>
        <v>57.120089560344148</v>
      </c>
      <c r="S368" s="187">
        <f t="shared" si="432"/>
        <v>1.1663706500000002</v>
      </c>
      <c r="T368" s="181">
        <f t="shared" si="432"/>
        <v>1.1313121818053942</v>
      </c>
      <c r="U368" s="181">
        <f t="shared" si="432"/>
        <v>1.867249784495755</v>
      </c>
      <c r="V368" s="181">
        <f t="shared" si="432"/>
        <v>3.901457152903868</v>
      </c>
      <c r="W368" s="184">
        <f t="shared" si="432"/>
        <v>45.155754084535502</v>
      </c>
      <c r="X368" s="187">
        <f t="shared" si="432"/>
        <v>0.51627237500000001</v>
      </c>
      <c r="Y368" s="181">
        <f t="shared" si="432"/>
        <v>0.50148140838759525</v>
      </c>
      <c r="Z368" s="181">
        <f t="shared" si="432"/>
        <v>0.84865120467286437</v>
      </c>
      <c r="AA368" s="181">
        <f t="shared" si="432"/>
        <v>1.5165571890221625</v>
      </c>
      <c r="AB368" s="184">
        <f t="shared" si="432"/>
        <v>17.552745243312067</v>
      </c>
      <c r="AC368" s="187">
        <f t="shared" si="432"/>
        <v>0.10268265</v>
      </c>
      <c r="AD368" s="181">
        <f t="shared" si="432"/>
        <v>9.9363841902589747E-2</v>
      </c>
      <c r="AE368" s="181">
        <f t="shared" si="432"/>
        <v>0.15615536190273696</v>
      </c>
      <c r="AF368" s="181">
        <f t="shared" si="432"/>
        <v>0.38524425989813343</v>
      </c>
      <c r="AG368" s="184">
        <f t="shared" si="432"/>
        <v>4.4588456006728405</v>
      </c>
      <c r="AH368" s="191"/>
      <c r="AI368" s="3"/>
      <c r="AJ368" s="3"/>
      <c r="AK368" s="3"/>
      <c r="AL368" s="3"/>
      <c r="AM368" s="3"/>
      <c r="AN368" s="3"/>
      <c r="AO368" s="3"/>
    </row>
    <row r="369" spans="1:41" s="30" customFormat="1" outlineLevel="1" x14ac:dyDescent="0.25">
      <c r="A369" s="380"/>
      <c r="B369" s="177" t="s">
        <v>20</v>
      </c>
      <c r="C369" s="178">
        <v>22.059370699095737</v>
      </c>
      <c r="D369" s="179">
        <v>147623.18633341164</v>
      </c>
      <c r="E369" s="180">
        <v>0.2624999999999999</v>
      </c>
      <c r="F369" s="181">
        <v>0.22073216071539226</v>
      </c>
      <c r="G369" s="182">
        <v>0.22073216071539259</v>
      </c>
      <c r="H369" s="187">
        <f t="shared" ref="H369:AG369" si="433">STDEV(H364:H367)/SQRT(H370)</f>
        <v>0.26298876230554036</v>
      </c>
      <c r="I369" s="181">
        <f t="shared" si="433"/>
        <v>2.9141845448569934</v>
      </c>
      <c r="J369" s="183">
        <f t="shared" si="433"/>
        <v>19.515852788922739</v>
      </c>
      <c r="K369" s="187">
        <f t="shared" si="433"/>
        <v>0.73778766459344491</v>
      </c>
      <c r="L369" s="181">
        <f t="shared" si="433"/>
        <v>0.6236022036892207</v>
      </c>
      <c r="M369" s="181">
        <f t="shared" si="433"/>
        <v>2.2241111247987417</v>
      </c>
      <c r="N369" s="183">
        <f t="shared" si="433"/>
        <v>19.777042564136945</v>
      </c>
      <c r="O369" s="187">
        <f t="shared" si="433"/>
        <v>0.37601580993258671</v>
      </c>
      <c r="P369" s="181">
        <f t="shared" si="433"/>
        <v>0.76168823450940848</v>
      </c>
      <c r="Q369" s="181">
        <f t="shared" si="433"/>
        <v>0.58188123986857609</v>
      </c>
      <c r="R369" s="183">
        <f t="shared" si="433"/>
        <v>6.7347365725529658</v>
      </c>
      <c r="S369" s="187">
        <f t="shared" si="433"/>
        <v>0.19521520927422831</v>
      </c>
      <c r="T369" s="181">
        <f t="shared" si="433"/>
        <v>0.19320513891823948</v>
      </c>
      <c r="U369" s="181">
        <f t="shared" si="433"/>
        <v>0.45297424084956761</v>
      </c>
      <c r="V369" s="181">
        <f t="shared" si="433"/>
        <v>0.41871809108951957</v>
      </c>
      <c r="W369" s="184">
        <f t="shared" si="433"/>
        <v>4.8462742024250236</v>
      </c>
      <c r="X369" s="187">
        <f t="shared" si="433"/>
        <v>0.20845281239383004</v>
      </c>
      <c r="Y369" s="181">
        <f t="shared" si="433"/>
        <v>0.20338025482988448</v>
      </c>
      <c r="Z369" s="181">
        <f t="shared" si="433"/>
        <v>0.3706742263239437</v>
      </c>
      <c r="AA369" s="181">
        <f t="shared" si="433"/>
        <v>0.34592368619449354</v>
      </c>
      <c r="AB369" s="184">
        <f t="shared" si="433"/>
        <v>4.0037463679918224</v>
      </c>
      <c r="AC369" s="187">
        <f t="shared" si="433"/>
        <v>2.1290770651691229E-2</v>
      </c>
      <c r="AD369" s="181">
        <f t="shared" si="433"/>
        <v>2.0734480557373407E-2</v>
      </c>
      <c r="AE369" s="181">
        <f t="shared" si="433"/>
        <v>4.1654688463948042E-2</v>
      </c>
      <c r="AF369" s="181">
        <f t="shared" si="433"/>
        <v>0.11899644182681944</v>
      </c>
      <c r="AG369" s="184">
        <f t="shared" si="433"/>
        <v>1.3772736322548551</v>
      </c>
      <c r="AH369" s="191"/>
      <c r="AI369" s="3"/>
      <c r="AJ369" s="3"/>
      <c r="AK369" s="3"/>
      <c r="AL369" s="3"/>
      <c r="AM369" s="3"/>
      <c r="AN369" s="3"/>
      <c r="AO369" s="3"/>
    </row>
    <row r="370" spans="1:41" s="30" customFormat="1" ht="15" customHeight="1" outlineLevel="1" x14ac:dyDescent="0.25">
      <c r="A370" s="380"/>
      <c r="B370" s="177" t="s">
        <v>21</v>
      </c>
      <c r="C370" s="185">
        <v>4</v>
      </c>
      <c r="D370" s="186">
        <v>4</v>
      </c>
      <c r="E370" s="18">
        <v>4</v>
      </c>
      <c r="F370" s="18">
        <v>4</v>
      </c>
      <c r="G370" s="18">
        <v>4</v>
      </c>
      <c r="H370" s="203">
        <f t="shared" ref="H370:AG370" si="434">COUNT(H364:H367)</f>
        <v>4</v>
      </c>
      <c r="I370" s="193">
        <f t="shared" si="434"/>
        <v>4</v>
      </c>
      <c r="J370" s="211">
        <f t="shared" si="434"/>
        <v>4</v>
      </c>
      <c r="K370" s="203">
        <f t="shared" si="434"/>
        <v>4</v>
      </c>
      <c r="L370" s="193">
        <f t="shared" si="434"/>
        <v>4</v>
      </c>
      <c r="M370" s="193">
        <f t="shared" si="434"/>
        <v>4</v>
      </c>
      <c r="N370" s="211">
        <f t="shared" si="434"/>
        <v>4</v>
      </c>
      <c r="O370" s="203">
        <f t="shared" si="434"/>
        <v>4</v>
      </c>
      <c r="P370" s="193">
        <f t="shared" si="434"/>
        <v>4</v>
      </c>
      <c r="Q370" s="193">
        <f t="shared" si="434"/>
        <v>4</v>
      </c>
      <c r="R370" s="211">
        <f t="shared" si="434"/>
        <v>4</v>
      </c>
      <c r="S370" s="203">
        <f t="shared" si="434"/>
        <v>4</v>
      </c>
      <c r="T370" s="193">
        <f t="shared" si="434"/>
        <v>4</v>
      </c>
      <c r="U370" s="193">
        <f t="shared" si="434"/>
        <v>4</v>
      </c>
      <c r="V370" s="193">
        <f t="shared" si="434"/>
        <v>4</v>
      </c>
      <c r="W370" s="208">
        <f t="shared" si="434"/>
        <v>4</v>
      </c>
      <c r="X370" s="203">
        <f t="shared" si="434"/>
        <v>4</v>
      </c>
      <c r="Y370" s="193">
        <f t="shared" si="434"/>
        <v>4</v>
      </c>
      <c r="Z370" s="193">
        <f t="shared" si="434"/>
        <v>4</v>
      </c>
      <c r="AA370" s="193">
        <f t="shared" si="434"/>
        <v>4</v>
      </c>
      <c r="AB370" s="208">
        <f t="shared" si="434"/>
        <v>4</v>
      </c>
      <c r="AC370" s="203">
        <f t="shared" si="434"/>
        <v>4</v>
      </c>
      <c r="AD370" s="193">
        <f t="shared" si="434"/>
        <v>4</v>
      </c>
      <c r="AE370" s="193">
        <f t="shared" si="434"/>
        <v>4</v>
      </c>
      <c r="AF370" s="193">
        <f t="shared" si="434"/>
        <v>4</v>
      </c>
      <c r="AG370" s="208">
        <f t="shared" si="434"/>
        <v>4</v>
      </c>
      <c r="AH370" s="191"/>
      <c r="AI370" s="3"/>
      <c r="AJ370" s="3"/>
      <c r="AK370" s="3"/>
      <c r="AL370" s="3"/>
      <c r="AM370" s="3"/>
      <c r="AN370" s="3"/>
      <c r="AO370" s="3"/>
    </row>
    <row r="371" spans="1:41" s="30" customFormat="1" ht="15" customHeight="1" outlineLevel="1" x14ac:dyDescent="0.25">
      <c r="A371" s="3"/>
      <c r="B371" s="177"/>
      <c r="C371" s="168"/>
      <c r="D371" s="169"/>
      <c r="E371" s="170"/>
      <c r="F371" s="171"/>
      <c r="G371" s="172"/>
      <c r="H371" s="176"/>
      <c r="I371" s="175"/>
      <c r="J371" s="173"/>
      <c r="K371" s="176"/>
      <c r="L371" s="175"/>
      <c r="M371" s="175"/>
      <c r="N371" s="188"/>
      <c r="O371" s="174"/>
      <c r="P371" s="171"/>
      <c r="Q371" s="171"/>
      <c r="R371" s="222"/>
      <c r="S371" s="174"/>
      <c r="T371" s="171"/>
      <c r="U371" s="171"/>
      <c r="V371" s="171"/>
      <c r="W371" s="216"/>
      <c r="X371" s="174"/>
      <c r="Y371" s="175"/>
      <c r="Z371" s="171"/>
      <c r="AA371" s="171"/>
      <c r="AB371" s="216"/>
      <c r="AC371" s="174"/>
      <c r="AD371" s="175"/>
      <c r="AE371" s="171"/>
      <c r="AF371" s="217"/>
      <c r="AG371" s="216"/>
      <c r="AH371" s="191"/>
      <c r="AI371" s="3"/>
      <c r="AJ371" s="3"/>
      <c r="AK371" s="3"/>
      <c r="AL371" s="3"/>
      <c r="AM371" s="3"/>
      <c r="AN371" s="3"/>
      <c r="AO371" s="3"/>
    </row>
    <row r="372" spans="1:41" s="30" customFormat="1" ht="15" hidden="1" customHeight="1" outlineLevel="2" x14ac:dyDescent="0.25">
      <c r="A372" s="3">
        <v>1</v>
      </c>
      <c r="B372" s="377" t="s">
        <v>26</v>
      </c>
      <c r="C372" s="168">
        <v>200.22204110221224</v>
      </c>
      <c r="D372" s="169">
        <v>485000</v>
      </c>
      <c r="E372" s="170">
        <v>2</v>
      </c>
      <c r="F372" s="171">
        <v>1.9028923100654271</v>
      </c>
      <c r="G372" s="172">
        <v>1.8094468995149031</v>
      </c>
      <c r="H372" s="176">
        <v>15.204596</v>
      </c>
      <c r="I372" s="175">
        <f>H372*F372</f>
        <v>28.932708806051554</v>
      </c>
      <c r="J372" s="173">
        <f>(I372/D372)*1000000</f>
        <v>59.655069703199082</v>
      </c>
      <c r="K372" s="176">
        <v>12.932639999999999</v>
      </c>
      <c r="L372" s="175">
        <f>K372*(G372/F372)</f>
        <v>12.297556318222664</v>
      </c>
      <c r="M372" s="175">
        <f>K372*G372</f>
        <v>23.400925350542416</v>
      </c>
      <c r="N372" s="173">
        <f>(M372/D372)*1000000</f>
        <v>48.249330619675085</v>
      </c>
      <c r="O372" s="174">
        <f>H372-L372</f>
        <v>2.9070396817773361</v>
      </c>
      <c r="P372" s="171">
        <f>I372-M372</f>
        <v>5.5317834555091387</v>
      </c>
      <c r="Q372" s="171">
        <f>J372-N372</f>
        <v>11.405739083523997</v>
      </c>
      <c r="R372" s="223">
        <f>Q372/(48*3600)*1000000</f>
        <v>66.00543451113424</v>
      </c>
      <c r="S372" s="174">
        <v>1.009636</v>
      </c>
      <c r="T372" s="171">
        <f>S372*(G372/F372)</f>
        <v>0.96005576362637934</v>
      </c>
      <c r="U372" s="171">
        <f>S372*G372</f>
        <v>1.8268827298386288</v>
      </c>
      <c r="V372" s="171">
        <f>(U372/D372)*1000000</f>
        <v>3.7667685151311936</v>
      </c>
      <c r="W372" s="224">
        <f>V372/(48*3600)*1000000</f>
        <v>21.798428907009225</v>
      </c>
      <c r="X372" s="174">
        <v>2.1920980000000001</v>
      </c>
      <c r="Y372" s="175">
        <f>X372*(G372/F372)</f>
        <v>2.0844505537974665</v>
      </c>
      <c r="Z372" s="171">
        <f>X372*G372</f>
        <v>3.9664849295328204</v>
      </c>
      <c r="AA372" s="171">
        <f>(Z372/D372)*1000000</f>
        <v>8.1783194423357131</v>
      </c>
      <c r="AB372" s="224">
        <f>AA372/(48*3600)*1000000</f>
        <v>47.328237513516854</v>
      </c>
      <c r="AC372" s="174">
        <v>0.58970029999999996</v>
      </c>
      <c r="AD372" s="175">
        <f>AC372*(G372/F372)</f>
        <v>0.56074186323309083</v>
      </c>
      <c r="AE372" s="171">
        <f>AC372*G372</f>
        <v>1.0670313794780082</v>
      </c>
      <c r="AF372" s="171">
        <f>(AE372/D372)*1000000</f>
        <v>2.2000646999546558</v>
      </c>
      <c r="AG372" s="224">
        <f>AF372/(48*3600)*1000000</f>
        <v>12.73185590251537</v>
      </c>
      <c r="AH372" s="191"/>
      <c r="AI372" s="3"/>
      <c r="AJ372" s="3"/>
      <c r="AK372" s="3"/>
      <c r="AL372" s="3"/>
      <c r="AM372" s="3"/>
      <c r="AN372" s="3"/>
      <c r="AO372" s="3"/>
    </row>
    <row r="373" spans="1:41" s="30" customFormat="1" ht="15" hidden="1" customHeight="1" outlineLevel="2" x14ac:dyDescent="0.25">
      <c r="A373" s="3">
        <v>3</v>
      </c>
      <c r="B373" s="378"/>
      <c r="C373" s="168">
        <v>352.94220617245867</v>
      </c>
      <c r="D373" s="169">
        <v>745000</v>
      </c>
      <c r="E373" s="170">
        <v>2</v>
      </c>
      <c r="F373" s="171">
        <v>1.7370580564015183</v>
      </c>
      <c r="G373" s="172">
        <v>1.6436126458509943</v>
      </c>
      <c r="H373" s="176">
        <v>15.748524</v>
      </c>
      <c r="I373" s="175">
        <f>H373*F373</f>
        <v>27.356100490632663</v>
      </c>
      <c r="J373" s="173">
        <f t="shared" ref="J373:J375" si="435">(I373/D373)*1000000</f>
        <v>36.719597974003577</v>
      </c>
      <c r="K373" s="176">
        <v>8.0472459999999995</v>
      </c>
      <c r="L373" s="175">
        <f>K373*(G373/F373)</f>
        <v>7.6143426761877508</v>
      </c>
      <c r="M373" s="175">
        <f>K373*G373</f>
        <v>13.226555289873829</v>
      </c>
      <c r="N373" s="173">
        <f t="shared" ref="N373:N375" si="436">(M373/D373)*1000000</f>
        <v>17.753765489763531</v>
      </c>
      <c r="O373" s="174">
        <f t="shared" ref="O373:Q375" si="437">H373-L373</f>
        <v>8.1341813238122498</v>
      </c>
      <c r="P373" s="171">
        <f t="shared" si="437"/>
        <v>14.129545200758834</v>
      </c>
      <c r="Q373" s="171">
        <f t="shared" si="437"/>
        <v>18.965832484240046</v>
      </c>
      <c r="R373" s="223">
        <f t="shared" ref="R373:R375" si="438">Q373/(48*3600)*1000000</f>
        <v>109.75597502453731</v>
      </c>
      <c r="S373" s="174">
        <v>3.6915759999999995</v>
      </c>
      <c r="T373" s="171">
        <f>S373*(G373/F373)</f>
        <v>3.4929868776461501</v>
      </c>
      <c r="U373" s="171">
        <f>S373*G373</f>
        <v>6.0675209967200292</v>
      </c>
      <c r="V373" s="171">
        <f>(U373/D373)*1000000</f>
        <v>8.14432348553024</v>
      </c>
      <c r="W373" s="224">
        <f t="shared" ref="W373:W375" si="439">V373/(48*3600)*1000000</f>
        <v>47.131501652374077</v>
      </c>
      <c r="X373" s="174">
        <v>4.1846699999999997</v>
      </c>
      <c r="Y373" s="175">
        <f>X373*(G373/F373)</f>
        <v>3.9595547802021454</v>
      </c>
      <c r="Z373" s="171">
        <f>X373*G373</f>
        <v>6.8779765307132799</v>
      </c>
      <c r="AA373" s="171">
        <f>(Z373/D373)*1000000</f>
        <v>9.2321832627023888</v>
      </c>
      <c r="AB373" s="224">
        <f t="shared" ref="AB373:AB375" si="440">AA373/(48*3600)*1000000</f>
        <v>53.426986473972157</v>
      </c>
      <c r="AC373" s="174">
        <v>1.7358210000000001</v>
      </c>
      <c r="AD373" s="175">
        <f>AC373*(G373/F373)</f>
        <v>1.6424421371638072</v>
      </c>
      <c r="AE373" s="171">
        <f>AC373*G373</f>
        <v>2.853017346533719</v>
      </c>
      <c r="AF373" s="171">
        <f>(AE373/D373)*1000000</f>
        <v>3.8295534852801598</v>
      </c>
      <c r="AG373" s="224">
        <f t="shared" ref="AG373:AG375" si="441">AF373/(48*3600)*1000000</f>
        <v>22.161767854630554</v>
      </c>
      <c r="AH373" s="191"/>
      <c r="AI373" s="3"/>
      <c r="AJ373" s="3"/>
      <c r="AK373" s="3"/>
      <c r="AL373" s="3"/>
      <c r="AM373" s="3"/>
      <c r="AN373" s="3"/>
      <c r="AO373" s="3"/>
    </row>
    <row r="374" spans="1:41" s="30" customFormat="1" ht="15" hidden="1" customHeight="1" outlineLevel="2" x14ac:dyDescent="0.25">
      <c r="A374" s="3">
        <v>4</v>
      </c>
      <c r="B374" s="378"/>
      <c r="C374" s="168">
        <v>321.63180004183846</v>
      </c>
      <c r="D374" s="169">
        <v>745000</v>
      </c>
      <c r="E374" s="170">
        <v>2</v>
      </c>
      <c r="F374" s="171">
        <v>1.7603843089688302</v>
      </c>
      <c r="G374" s="172">
        <v>1.6669388984183062</v>
      </c>
      <c r="H374" s="176">
        <v>14.757618000000001</v>
      </c>
      <c r="I374" s="175">
        <f>H374*F374</f>
        <v>25.979079164955973</v>
      </c>
      <c r="J374" s="173">
        <f t="shared" si="435"/>
        <v>34.871247201283182</v>
      </c>
      <c r="K374" s="176">
        <v>10.223376</v>
      </c>
      <c r="L374" s="175">
        <f>K374*(G374/F374)</f>
        <v>9.6806947441712818</v>
      </c>
      <c r="M374" s="175">
        <f>K374*G374</f>
        <v>17.041743127556149</v>
      </c>
      <c r="N374" s="173">
        <f t="shared" si="436"/>
        <v>22.874822990008255</v>
      </c>
      <c r="O374" s="174">
        <f t="shared" si="437"/>
        <v>5.076923255828719</v>
      </c>
      <c r="P374" s="171">
        <f t="shared" si="437"/>
        <v>8.9373360373998239</v>
      </c>
      <c r="Q374" s="171">
        <f t="shared" si="437"/>
        <v>11.996424211274928</v>
      </c>
      <c r="R374" s="223">
        <f t="shared" si="438"/>
        <v>69.423751222655838</v>
      </c>
      <c r="S374" s="174">
        <v>3.1667909999999999</v>
      </c>
      <c r="T374" s="171">
        <f>S374*(G374/F374)</f>
        <v>2.9986901576924216</v>
      </c>
      <c r="U374" s="171">
        <f>S374*G374</f>
        <v>5.2788471010610065</v>
      </c>
      <c r="V374" s="171">
        <f>(U374/D374)*1000000</f>
        <v>7.0857008067932972</v>
      </c>
      <c r="W374" s="224">
        <f t="shared" si="439"/>
        <v>41.005213002276022</v>
      </c>
      <c r="X374" s="174">
        <v>2.7306940000000002</v>
      </c>
      <c r="Y374" s="175">
        <f>X374*(G374/F374)</f>
        <v>2.5857422297429009</v>
      </c>
      <c r="Z374" s="171">
        <f>X374*G374</f>
        <v>4.5519000482774787</v>
      </c>
      <c r="AA374" s="171">
        <f>(Z374/D374)*1000000</f>
        <v>6.1099329507080258</v>
      </c>
      <c r="AB374" s="224">
        <f t="shared" si="440"/>
        <v>35.358408279560336</v>
      </c>
      <c r="AC374" s="174">
        <v>1.548179</v>
      </c>
      <c r="AD374" s="175">
        <f>AC374*(G374/F374)</f>
        <v>1.4659979549159057</v>
      </c>
      <c r="AE374" s="171">
        <f>AC374*G374</f>
        <v>2.5807197968143547</v>
      </c>
      <c r="AF374" s="171">
        <f>(AE374/D374)*1000000</f>
        <v>3.4640534185427581</v>
      </c>
      <c r="AG374" s="224">
        <f t="shared" si="441"/>
        <v>20.046605431381703</v>
      </c>
      <c r="AH374" s="191"/>
      <c r="AI374" s="3"/>
      <c r="AJ374" s="3"/>
      <c r="AK374" s="3"/>
      <c r="AL374" s="3"/>
      <c r="AM374" s="3"/>
      <c r="AN374" s="3"/>
      <c r="AO374" s="3"/>
    </row>
    <row r="375" spans="1:41" s="30" customFormat="1" ht="15" hidden="1" customHeight="1" outlineLevel="2" x14ac:dyDescent="0.25">
      <c r="A375" s="3">
        <v>7</v>
      </c>
      <c r="B375" s="379"/>
      <c r="C375" s="168">
        <v>255.58352109036738</v>
      </c>
      <c r="D375" s="169">
        <v>485000</v>
      </c>
      <c r="E375" s="170">
        <v>2</v>
      </c>
      <c r="F375" s="171">
        <v>1.8760419922711717</v>
      </c>
      <c r="G375" s="172">
        <v>1.7825965817206477</v>
      </c>
      <c r="H375" s="176">
        <v>14.156222</v>
      </c>
      <c r="I375" s="175">
        <f>H375*F375</f>
        <v>26.55766692391299</v>
      </c>
      <c r="J375" s="173">
        <f t="shared" si="435"/>
        <v>54.758076131779362</v>
      </c>
      <c r="K375" s="176">
        <v>12.158332</v>
      </c>
      <c r="L375" s="175">
        <f>K375*(G375/F375)</f>
        <v>11.552727045510608</v>
      </c>
      <c r="M375" s="175">
        <f>K375*G375</f>
        <v>21.673401062624766</v>
      </c>
      <c r="N375" s="173">
        <f t="shared" si="436"/>
        <v>44.687424871391272</v>
      </c>
      <c r="O375" s="174">
        <f>H375-L375</f>
        <v>2.6034949544893919</v>
      </c>
      <c r="P375" s="171">
        <f t="shared" si="437"/>
        <v>4.8842658612882239</v>
      </c>
      <c r="Q375" s="171">
        <f t="shared" si="437"/>
        <v>10.07065126038809</v>
      </c>
      <c r="R375" s="223">
        <f t="shared" si="438"/>
        <v>58.279231830949598</v>
      </c>
      <c r="S375" s="174">
        <v>2.3933930000000001</v>
      </c>
      <c r="T375" s="171">
        <f>S375*(G375/F375)</f>
        <v>2.2741784022377223</v>
      </c>
      <c r="U375" s="171">
        <f>S375*G375</f>
        <v>4.2664541805141267</v>
      </c>
      <c r="V375" s="171">
        <f>(U375/D375)*1000000</f>
        <v>8.7968127433280969</v>
      </c>
      <c r="W375" s="224">
        <f t="shared" si="439"/>
        <v>50.907481153519079</v>
      </c>
      <c r="X375" s="174">
        <v>1.1528719999999999</v>
      </c>
      <c r="Y375" s="175">
        <f>X375*(G375/F375)</f>
        <v>1.0954475938321064</v>
      </c>
      <c r="Z375" s="171">
        <f>X375*G375</f>
        <v>2.0551056863614465</v>
      </c>
      <c r="AA375" s="171">
        <f>(Z375/D375)*1000000</f>
        <v>4.2373313120854563</v>
      </c>
      <c r="AB375" s="224">
        <f t="shared" si="440"/>
        <v>24.521593241235276</v>
      </c>
      <c r="AC375" s="174">
        <v>0.58465829999999996</v>
      </c>
      <c r="AD375" s="175">
        <f>AC375*(G375/F375)</f>
        <v>0.55553654520967632</v>
      </c>
      <c r="AE375" s="171">
        <f>AC375*G375</f>
        <v>1.0422098870546048</v>
      </c>
      <c r="AF375" s="171">
        <f>(AE375/D375)*1000000</f>
        <v>2.148886365061041</v>
      </c>
      <c r="AG375" s="224">
        <f t="shared" si="441"/>
        <v>12.435684982992134</v>
      </c>
      <c r="AH375" s="191"/>
      <c r="AI375" s="3"/>
      <c r="AJ375" s="3"/>
      <c r="AK375" s="3"/>
      <c r="AL375" s="3"/>
      <c r="AM375" s="3"/>
      <c r="AN375" s="3"/>
      <c r="AO375" s="3"/>
    </row>
    <row r="376" spans="1:41" s="30" customFormat="1" outlineLevel="1" collapsed="1" x14ac:dyDescent="0.25">
      <c r="A376" s="380" t="s">
        <v>26</v>
      </c>
      <c r="B376" s="177" t="s">
        <v>19</v>
      </c>
      <c r="C376" s="178">
        <v>282.59489210171921</v>
      </c>
      <c r="D376" s="179">
        <v>615000</v>
      </c>
      <c r="E376" s="180">
        <v>2</v>
      </c>
      <c r="F376" s="181">
        <v>1.8190941669267369</v>
      </c>
      <c r="G376" s="182">
        <v>1.7256487563762128</v>
      </c>
      <c r="H376" s="187">
        <f t="shared" ref="H376:AG376" si="442">AVERAGE(H372:H375)</f>
        <v>14.96674</v>
      </c>
      <c r="I376" s="181">
        <f t="shared" si="442"/>
        <v>27.206388846388297</v>
      </c>
      <c r="J376" s="183">
        <f t="shared" si="442"/>
        <v>46.500997752566306</v>
      </c>
      <c r="K376" s="187">
        <f t="shared" si="442"/>
        <v>10.840398500000001</v>
      </c>
      <c r="L376" s="181">
        <f t="shared" si="442"/>
        <v>10.286330196023076</v>
      </c>
      <c r="M376" s="181">
        <f t="shared" si="442"/>
        <v>18.83565620764929</v>
      </c>
      <c r="N376" s="183">
        <f t="shared" si="442"/>
        <v>33.391335992709536</v>
      </c>
      <c r="O376" s="187">
        <f t="shared" si="442"/>
        <v>4.6804098039769242</v>
      </c>
      <c r="P376" s="181">
        <f t="shared" si="442"/>
        <v>8.3707326387390051</v>
      </c>
      <c r="Q376" s="181">
        <f t="shared" si="442"/>
        <v>13.109661759856765</v>
      </c>
      <c r="R376" s="183">
        <f t="shared" si="442"/>
        <v>75.866098147319235</v>
      </c>
      <c r="S376" s="187">
        <f t="shared" si="442"/>
        <v>2.5653489999999999</v>
      </c>
      <c r="T376" s="181">
        <f t="shared" si="442"/>
        <v>2.4314778003006685</v>
      </c>
      <c r="U376" s="181">
        <f t="shared" si="442"/>
        <v>4.3599262520334481</v>
      </c>
      <c r="V376" s="181">
        <f t="shared" si="442"/>
        <v>6.9484013876957071</v>
      </c>
      <c r="W376" s="184">
        <f t="shared" si="442"/>
        <v>40.210656178794601</v>
      </c>
      <c r="X376" s="187">
        <f t="shared" si="442"/>
        <v>2.5650835000000001</v>
      </c>
      <c r="Y376" s="181">
        <f t="shared" si="442"/>
        <v>2.4312987893936548</v>
      </c>
      <c r="Z376" s="181">
        <f t="shared" si="442"/>
        <v>4.3628667987212566</v>
      </c>
      <c r="AA376" s="181">
        <f t="shared" si="442"/>
        <v>6.9394417419578955</v>
      </c>
      <c r="AB376" s="184">
        <f t="shared" si="442"/>
        <v>40.158806377071159</v>
      </c>
      <c r="AC376" s="187">
        <f t="shared" si="442"/>
        <v>1.1145896500000001</v>
      </c>
      <c r="AD376" s="181">
        <f t="shared" si="442"/>
        <v>1.0561796251306199</v>
      </c>
      <c r="AE376" s="181">
        <f t="shared" si="442"/>
        <v>1.8857446024701716</v>
      </c>
      <c r="AF376" s="181">
        <f t="shared" si="442"/>
        <v>2.9106394922096532</v>
      </c>
      <c r="AG376" s="184">
        <f t="shared" si="442"/>
        <v>16.843978542879938</v>
      </c>
      <c r="AH376" s="191"/>
      <c r="AI376" s="3"/>
      <c r="AJ376" s="3"/>
      <c r="AK376" s="3"/>
      <c r="AL376" s="3"/>
      <c r="AM376" s="3"/>
      <c r="AN376" s="3"/>
      <c r="AO376" s="3"/>
    </row>
    <row r="377" spans="1:41" s="30" customFormat="1" outlineLevel="1" x14ac:dyDescent="0.25">
      <c r="A377" s="380"/>
      <c r="B377" s="177" t="s">
        <v>20</v>
      </c>
      <c r="C377" s="178">
        <v>34.141281859590976</v>
      </c>
      <c r="D377" s="179">
        <v>75055.534994651345</v>
      </c>
      <c r="E377" s="180">
        <v>0</v>
      </c>
      <c r="F377" s="181">
        <v>4.1273432189581703E-2</v>
      </c>
      <c r="G377" s="182">
        <v>4.1273432189581703E-2</v>
      </c>
      <c r="H377" s="187">
        <f t="shared" ref="H377:AG377" si="443">STDEV(H372:H375)/SQRT(H378)</f>
        <v>0.33769230800143102</v>
      </c>
      <c r="I377" s="181">
        <f t="shared" si="443"/>
        <v>0.64094483423508408</v>
      </c>
      <c r="J377" s="183">
        <f t="shared" si="443"/>
        <v>6.2725315978746181</v>
      </c>
      <c r="K377" s="187">
        <f t="shared" si="443"/>
        <v>1.0915142714942268</v>
      </c>
      <c r="L377" s="181">
        <f t="shared" si="443"/>
        <v>1.0470236825443737</v>
      </c>
      <c r="M377" s="181">
        <f t="shared" si="443"/>
        <v>2.3017134098628702</v>
      </c>
      <c r="N377" s="183">
        <f t="shared" si="443"/>
        <v>7.6566544329132746</v>
      </c>
      <c r="O377" s="187">
        <f t="shared" si="443"/>
        <v>1.2761980486016868</v>
      </c>
      <c r="P377" s="181">
        <f t="shared" si="443"/>
        <v>2.1154204584250884</v>
      </c>
      <c r="Q377" s="181">
        <f t="shared" si="443"/>
        <v>1.9931752451699203</v>
      </c>
      <c r="R377" s="183">
        <f t="shared" si="443"/>
        <v>11.534578965103744</v>
      </c>
      <c r="S377" s="187">
        <f t="shared" si="443"/>
        <v>0.58309029740955765</v>
      </c>
      <c r="T377" s="181">
        <f t="shared" si="443"/>
        <v>0.55063276406228323</v>
      </c>
      <c r="U377" s="181">
        <f t="shared" si="443"/>
        <v>0.92129174949931025</v>
      </c>
      <c r="V377" s="181">
        <f t="shared" si="443"/>
        <v>1.1176050685128505</v>
      </c>
      <c r="W377" s="184">
        <f t="shared" si="443"/>
        <v>6.4676219242641819</v>
      </c>
      <c r="X377" s="187">
        <f t="shared" si="443"/>
        <v>0.63139704707332656</v>
      </c>
      <c r="Y377" s="181">
        <f t="shared" si="443"/>
        <v>0.59611389186745423</v>
      </c>
      <c r="Z377" s="181">
        <f t="shared" si="443"/>
        <v>0.99349511286083148</v>
      </c>
      <c r="AA377" s="181">
        <f t="shared" si="443"/>
        <v>1.1098411015180472</v>
      </c>
      <c r="AB377" s="184">
        <f t="shared" si="443"/>
        <v>6.4226915597109047</v>
      </c>
      <c r="AC377" s="187">
        <f t="shared" si="443"/>
        <v>0.30690174596447123</v>
      </c>
      <c r="AD377" s="181">
        <f t="shared" si="443"/>
        <v>0.28979257895809801</v>
      </c>
      <c r="AE377" s="181">
        <f t="shared" si="443"/>
        <v>0.48308464059756995</v>
      </c>
      <c r="AF377" s="181">
        <f t="shared" si="443"/>
        <v>0.43164938150358595</v>
      </c>
      <c r="AG377" s="184">
        <f t="shared" si="443"/>
        <v>2.497970957775383</v>
      </c>
      <c r="AH377" s="191"/>
      <c r="AI377" s="3"/>
      <c r="AJ377" s="3"/>
      <c r="AK377" s="3"/>
      <c r="AL377" s="3"/>
      <c r="AM377" s="3"/>
      <c r="AN377" s="3"/>
      <c r="AO377" s="3"/>
    </row>
    <row r="378" spans="1:41" s="30" customFormat="1" ht="15" customHeight="1" outlineLevel="1" x14ac:dyDescent="0.25">
      <c r="A378" s="380"/>
      <c r="B378" s="177" t="s">
        <v>21</v>
      </c>
      <c r="C378" s="189">
        <v>4</v>
      </c>
      <c r="D378" s="190">
        <v>4</v>
      </c>
      <c r="E378" s="18">
        <v>4</v>
      </c>
      <c r="F378" s="18">
        <v>4</v>
      </c>
      <c r="G378" s="18">
        <v>4</v>
      </c>
      <c r="H378" s="204">
        <f t="shared" ref="H378:AG378" si="444">COUNT(H372:H375)</f>
        <v>4</v>
      </c>
      <c r="I378" s="207">
        <f t="shared" si="444"/>
        <v>4</v>
      </c>
      <c r="J378" s="212">
        <f t="shared" si="444"/>
        <v>4</v>
      </c>
      <c r="K378" s="204">
        <f t="shared" si="444"/>
        <v>4</v>
      </c>
      <c r="L378" s="207">
        <f t="shared" si="444"/>
        <v>4</v>
      </c>
      <c r="M378" s="207">
        <f t="shared" si="444"/>
        <v>4</v>
      </c>
      <c r="N378" s="212">
        <f t="shared" si="444"/>
        <v>4</v>
      </c>
      <c r="O378" s="204">
        <f t="shared" si="444"/>
        <v>4</v>
      </c>
      <c r="P378" s="207">
        <f t="shared" si="444"/>
        <v>4</v>
      </c>
      <c r="Q378" s="207">
        <f t="shared" si="444"/>
        <v>4</v>
      </c>
      <c r="R378" s="212">
        <f t="shared" si="444"/>
        <v>4</v>
      </c>
      <c r="S378" s="204">
        <f t="shared" si="444"/>
        <v>4</v>
      </c>
      <c r="T378" s="207">
        <f t="shared" si="444"/>
        <v>4</v>
      </c>
      <c r="U378" s="207">
        <f t="shared" si="444"/>
        <v>4</v>
      </c>
      <c r="V378" s="207">
        <f t="shared" si="444"/>
        <v>4</v>
      </c>
      <c r="W378" s="209">
        <f t="shared" si="444"/>
        <v>4</v>
      </c>
      <c r="X378" s="204">
        <f t="shared" si="444"/>
        <v>4</v>
      </c>
      <c r="Y378" s="207">
        <f t="shared" si="444"/>
        <v>4</v>
      </c>
      <c r="Z378" s="207">
        <f t="shared" si="444"/>
        <v>4</v>
      </c>
      <c r="AA378" s="207">
        <f t="shared" si="444"/>
        <v>4</v>
      </c>
      <c r="AB378" s="209">
        <f t="shared" si="444"/>
        <v>4</v>
      </c>
      <c r="AC378" s="204">
        <f t="shared" si="444"/>
        <v>4</v>
      </c>
      <c r="AD378" s="207">
        <f t="shared" si="444"/>
        <v>4</v>
      </c>
      <c r="AE378" s="207">
        <f t="shared" si="444"/>
        <v>4</v>
      </c>
      <c r="AF378" s="207">
        <f t="shared" si="444"/>
        <v>4</v>
      </c>
      <c r="AG378" s="209">
        <f t="shared" si="444"/>
        <v>4</v>
      </c>
      <c r="AH378" s="191"/>
      <c r="AI378" s="3"/>
      <c r="AJ378" s="3"/>
      <c r="AK378" s="3"/>
      <c r="AL378" s="3"/>
      <c r="AM378" s="3"/>
      <c r="AN378" s="3"/>
      <c r="AO378" s="3"/>
    </row>
    <row r="379" spans="1:41" s="30" customFormat="1" ht="15" customHeight="1" x14ac:dyDescent="0.25">
      <c r="A379" s="3"/>
      <c r="B379" s="3"/>
      <c r="C379" s="16"/>
      <c r="D379" s="3"/>
      <c r="E379" s="17"/>
      <c r="F379" s="3"/>
      <c r="G379" s="3"/>
      <c r="H379" s="200"/>
      <c r="I379" s="200"/>
      <c r="J379" s="200"/>
      <c r="K379" s="205"/>
      <c r="L379" s="205"/>
      <c r="M379" s="220"/>
      <c r="N379" s="220"/>
      <c r="O379" s="200"/>
      <c r="P379" s="200"/>
      <c r="Q379" s="200"/>
      <c r="R379" s="200"/>
      <c r="S379" s="217"/>
      <c r="T379" s="217"/>
      <c r="U379" s="200"/>
      <c r="V379" s="200"/>
      <c r="W379" s="198"/>
      <c r="X379" s="200"/>
      <c r="Y379" s="200"/>
      <c r="Z379" s="200"/>
      <c r="AA379" s="200"/>
      <c r="AB379" s="198"/>
      <c r="AC379" s="200"/>
      <c r="AD379" s="200"/>
      <c r="AE379" s="200"/>
      <c r="AF379" s="200"/>
      <c r="AG379" s="198"/>
      <c r="AH379" s="191"/>
      <c r="AI379" s="3"/>
      <c r="AJ379" s="3"/>
      <c r="AK379" s="3"/>
      <c r="AL379" s="3"/>
      <c r="AM379" s="3"/>
      <c r="AN379" s="3"/>
      <c r="AO379" s="3"/>
    </row>
    <row r="380" spans="1:41" s="30" customFormat="1" ht="15" customHeight="1" x14ac:dyDescent="0.25">
      <c r="A380" s="3"/>
      <c r="B380" s="3"/>
      <c r="C380" s="3"/>
      <c r="D380" s="3"/>
      <c r="E380" s="18"/>
      <c r="F380" s="3"/>
      <c r="G380" s="3"/>
      <c r="H380" s="200"/>
      <c r="I380" s="200"/>
      <c r="J380" s="200"/>
      <c r="K380" s="205"/>
      <c r="L380" s="205"/>
      <c r="M380" s="220"/>
      <c r="N380" s="220"/>
      <c r="O380" s="200"/>
      <c r="P380" s="200"/>
      <c r="Q380" s="200"/>
      <c r="R380" s="200"/>
      <c r="S380" s="217"/>
      <c r="T380" s="217"/>
      <c r="U380" s="200"/>
      <c r="V380" s="200"/>
      <c r="W380" s="198"/>
      <c r="X380" s="200"/>
      <c r="Y380" s="200"/>
      <c r="Z380" s="200"/>
      <c r="AA380" s="200"/>
      <c r="AB380" s="198"/>
      <c r="AC380" s="200"/>
      <c r="AD380" s="200"/>
      <c r="AE380" s="200"/>
      <c r="AF380" s="200"/>
      <c r="AG380" s="198"/>
      <c r="AH380" s="191"/>
      <c r="AI380" s="3"/>
      <c r="AJ380" s="3"/>
      <c r="AK380" s="3"/>
      <c r="AL380" s="3"/>
      <c r="AM380" s="3"/>
      <c r="AN380" s="3"/>
      <c r="AO380" s="3"/>
    </row>
    <row r="381" spans="1:41" s="28" customFormat="1" ht="15" customHeight="1" x14ac:dyDescent="0.25">
      <c r="A381" s="3"/>
      <c r="B381" s="158"/>
      <c r="C381" s="158"/>
      <c r="D381" s="158"/>
      <c r="E381" s="158"/>
      <c r="F381" s="158"/>
      <c r="G381" s="158"/>
      <c r="H381" s="381" t="s">
        <v>34</v>
      </c>
      <c r="I381" s="381"/>
      <c r="J381" s="381"/>
      <c r="K381" s="381"/>
      <c r="L381" s="381"/>
      <c r="M381" s="381"/>
      <c r="N381" s="381"/>
      <c r="O381" s="381"/>
      <c r="P381" s="381"/>
      <c r="Q381" s="381"/>
      <c r="R381" s="381"/>
      <c r="S381" s="381" t="s">
        <v>34</v>
      </c>
      <c r="T381" s="381"/>
      <c r="U381" s="381"/>
      <c r="V381" s="381"/>
      <c r="W381" s="381"/>
      <c r="X381" s="381"/>
      <c r="Y381" s="381"/>
      <c r="Z381" s="381"/>
      <c r="AA381" s="381"/>
      <c r="AB381" s="381"/>
      <c r="AC381" s="381"/>
      <c r="AD381" s="381"/>
      <c r="AE381" s="381"/>
      <c r="AF381" s="381"/>
      <c r="AG381" s="381"/>
      <c r="AH381" s="191"/>
      <c r="AI381" s="3"/>
      <c r="AJ381" s="3"/>
      <c r="AK381" s="3"/>
      <c r="AL381" s="3"/>
      <c r="AM381" s="3"/>
      <c r="AN381" s="3"/>
      <c r="AO381" s="3"/>
    </row>
    <row r="382" spans="1:41" s="28" customFormat="1" ht="15" customHeight="1" x14ac:dyDescent="0.25">
      <c r="A382" s="158"/>
      <c r="B382" s="158"/>
      <c r="C382" s="158"/>
      <c r="D382" s="158"/>
      <c r="E382" s="158"/>
      <c r="F382" s="158"/>
      <c r="G382" s="158"/>
      <c r="H382" s="382"/>
      <c r="I382" s="382"/>
      <c r="J382" s="382"/>
      <c r="K382" s="382"/>
      <c r="L382" s="382"/>
      <c r="M382" s="382"/>
      <c r="N382" s="382"/>
      <c r="O382" s="382"/>
      <c r="P382" s="382"/>
      <c r="Q382" s="382"/>
      <c r="R382" s="382"/>
      <c r="S382" s="382"/>
      <c r="T382" s="382"/>
      <c r="U382" s="382"/>
      <c r="V382" s="382"/>
      <c r="W382" s="382"/>
      <c r="X382" s="382"/>
      <c r="Y382" s="382"/>
      <c r="Z382" s="382"/>
      <c r="AA382" s="382"/>
      <c r="AB382" s="382"/>
      <c r="AC382" s="382"/>
      <c r="AD382" s="382"/>
      <c r="AE382" s="382"/>
      <c r="AF382" s="382"/>
      <c r="AG382" s="382"/>
      <c r="AH382" s="191"/>
      <c r="AI382" s="3"/>
      <c r="AJ382" s="3"/>
      <c r="AK382" s="3"/>
      <c r="AL382" s="3"/>
      <c r="AM382" s="3"/>
      <c r="AN382" s="3"/>
      <c r="AO382" s="3"/>
    </row>
    <row r="383" spans="1:41" s="28" customFormat="1" outlineLevel="1" x14ac:dyDescent="0.25">
      <c r="A383" s="3"/>
      <c r="B383" s="159"/>
      <c r="C383" s="160"/>
      <c r="D383" s="161"/>
      <c r="E383" s="162"/>
      <c r="F383" s="163"/>
      <c r="G383" s="19"/>
      <c r="H383" s="383" t="s">
        <v>1</v>
      </c>
      <c r="I383" s="384"/>
      <c r="J383" s="385"/>
      <c r="K383" s="383" t="s">
        <v>2</v>
      </c>
      <c r="L383" s="384"/>
      <c r="M383" s="384"/>
      <c r="N383" s="385"/>
      <c r="O383" s="386" t="s">
        <v>3</v>
      </c>
      <c r="P383" s="387"/>
      <c r="Q383" s="387"/>
      <c r="R383" s="388"/>
      <c r="S383" s="389" t="s">
        <v>4</v>
      </c>
      <c r="T383" s="390"/>
      <c r="U383" s="390"/>
      <c r="V383" s="390"/>
      <c r="W383" s="391"/>
      <c r="X383" s="392" t="s">
        <v>5</v>
      </c>
      <c r="Y383" s="393"/>
      <c r="Z383" s="393"/>
      <c r="AA383" s="393"/>
      <c r="AB383" s="394"/>
      <c r="AC383" s="392" t="s">
        <v>6</v>
      </c>
      <c r="AD383" s="393"/>
      <c r="AE383" s="393"/>
      <c r="AF383" s="393"/>
      <c r="AG383" s="394"/>
      <c r="AH383" s="191"/>
      <c r="AI383" s="3"/>
      <c r="AJ383" s="3"/>
      <c r="AK383" s="3"/>
      <c r="AL383" s="3"/>
      <c r="AM383" s="3"/>
      <c r="AN383" s="3"/>
      <c r="AO383" s="3"/>
    </row>
    <row r="384" spans="1:41" s="29" customFormat="1" ht="15" customHeight="1" outlineLevel="1" x14ac:dyDescent="0.25">
      <c r="A384" s="2" t="s">
        <v>36</v>
      </c>
      <c r="B384" s="164"/>
      <c r="C384" s="165" t="s">
        <v>7</v>
      </c>
      <c r="D384" s="166" t="s">
        <v>8</v>
      </c>
      <c r="E384" s="162" t="s">
        <v>9</v>
      </c>
      <c r="F384" s="167" t="s">
        <v>10</v>
      </c>
      <c r="G384" s="164" t="s">
        <v>11</v>
      </c>
      <c r="H384" s="202" t="s">
        <v>12</v>
      </c>
      <c r="I384" s="206" t="s">
        <v>13</v>
      </c>
      <c r="J384" s="210" t="s">
        <v>14</v>
      </c>
      <c r="K384" s="202" t="s">
        <v>15</v>
      </c>
      <c r="L384" s="206" t="s">
        <v>16</v>
      </c>
      <c r="M384" s="206" t="s">
        <v>13</v>
      </c>
      <c r="N384" s="218" t="s">
        <v>14</v>
      </c>
      <c r="O384" s="202" t="s">
        <v>17</v>
      </c>
      <c r="P384" s="219" t="s">
        <v>13</v>
      </c>
      <c r="Q384" s="220" t="s">
        <v>14</v>
      </c>
      <c r="R384" s="215" t="s">
        <v>88</v>
      </c>
      <c r="S384" s="202" t="s">
        <v>15</v>
      </c>
      <c r="T384" s="206" t="s">
        <v>16</v>
      </c>
      <c r="U384" s="206" t="s">
        <v>13</v>
      </c>
      <c r="V384" s="206" t="s">
        <v>14</v>
      </c>
      <c r="W384" s="215" t="s">
        <v>88</v>
      </c>
      <c r="X384" s="202" t="s">
        <v>15</v>
      </c>
      <c r="Y384" s="206" t="s">
        <v>16</v>
      </c>
      <c r="Z384" s="206" t="s">
        <v>13</v>
      </c>
      <c r="AA384" s="206" t="s">
        <v>14</v>
      </c>
      <c r="AB384" s="215" t="s">
        <v>88</v>
      </c>
      <c r="AC384" s="202" t="s">
        <v>15</v>
      </c>
      <c r="AD384" s="206" t="s">
        <v>16</v>
      </c>
      <c r="AE384" s="206" t="s">
        <v>13</v>
      </c>
      <c r="AF384" s="206" t="s">
        <v>14</v>
      </c>
      <c r="AG384" s="215" t="s">
        <v>88</v>
      </c>
      <c r="AH384" s="191"/>
      <c r="AI384" s="2"/>
      <c r="AJ384" s="2"/>
      <c r="AK384" s="2"/>
      <c r="AL384" s="2"/>
      <c r="AM384" s="2"/>
      <c r="AN384" s="2"/>
      <c r="AO384" s="2"/>
    </row>
    <row r="385" spans="1:41" s="30" customFormat="1" ht="15" hidden="1" customHeight="1" outlineLevel="2" x14ac:dyDescent="0.25">
      <c r="A385" s="3">
        <v>2</v>
      </c>
      <c r="B385" s="377" t="s">
        <v>18</v>
      </c>
      <c r="C385" s="168">
        <v>172.16263461581568</v>
      </c>
      <c r="D385" s="169">
        <v>179583.33333333331</v>
      </c>
      <c r="E385" s="170">
        <v>0.47</v>
      </c>
      <c r="F385" s="171">
        <v>0.43908246020024305</v>
      </c>
      <c r="G385" s="172">
        <v>0.39235975492498104</v>
      </c>
      <c r="H385" s="176">
        <v>0.72445949999999992</v>
      </c>
      <c r="I385" s="175">
        <f>H385*F385</f>
        <v>0.31809745957543795</v>
      </c>
      <c r="J385" s="173">
        <f>(I385/D385)*1000000</f>
        <v>1.7713083595848056</v>
      </c>
      <c r="K385" s="176">
        <v>0.1017111</v>
      </c>
      <c r="L385" s="175">
        <f>K385*(G385/F385)</f>
        <v>9.0888035588920002E-2</v>
      </c>
      <c r="M385" s="175">
        <f>K385*G385</f>
        <v>3.9907342269150235E-2</v>
      </c>
      <c r="N385" s="173">
        <f>(M385/D385)*1000000</f>
        <v>0.2222218595033888</v>
      </c>
      <c r="O385" s="174">
        <f>H385-L385</f>
        <v>0.63357146441107992</v>
      </c>
      <c r="P385" s="221">
        <f>I385-M385</f>
        <v>0.27819011730628773</v>
      </c>
      <c r="Q385" s="221">
        <f>J385-N385</f>
        <v>1.5490865000814167</v>
      </c>
      <c r="R385" s="223">
        <f>Q385/(24*3600)*1000000</f>
        <v>17.929241899090471</v>
      </c>
      <c r="S385" s="176">
        <v>6.828128E-2</v>
      </c>
      <c r="T385" s="175">
        <f>S385*(G385/F385)</f>
        <v>6.1015478219162034E-2</v>
      </c>
      <c r="U385" s="171">
        <f>S385*G385</f>
        <v>2.6790826286764009E-2</v>
      </c>
      <c r="V385" s="171">
        <f>(U385/D385)*1000000</f>
        <v>0.14918325542513602</v>
      </c>
      <c r="W385" s="224">
        <f>V385/(24*3600)*1000000</f>
        <v>1.7266580489020373</v>
      </c>
      <c r="X385" s="176">
        <v>0.29866789999999999</v>
      </c>
      <c r="Y385" s="175">
        <f>X385*(G385/F385)</f>
        <v>0.26688668910736391</v>
      </c>
      <c r="Z385" s="171">
        <f>X385*G385</f>
        <v>0.11718526404795875</v>
      </c>
      <c r="AA385" s="171">
        <f>(Z385/D385)*1000000</f>
        <v>0.65253975339930637</v>
      </c>
      <c r="AB385" s="224">
        <f>AA385/(24*3600)*1000000</f>
        <v>7.5525434421216016</v>
      </c>
      <c r="AC385" s="176">
        <v>0.1750188</v>
      </c>
      <c r="AD385" s="175">
        <f>AC385*(G385/F385)</f>
        <v>0.15639507313488962</v>
      </c>
      <c r="AE385" s="171">
        <f>AC385*G385</f>
        <v>6.8670333475264272E-2</v>
      </c>
      <c r="AF385" s="171">
        <f>(AE385/D385)*1000000</f>
        <v>0.38238700775089163</v>
      </c>
      <c r="AG385" s="224">
        <f>AF385/(24*3600)*1000000</f>
        <v>4.4257755526723566</v>
      </c>
      <c r="AH385" s="191"/>
      <c r="AI385" s="3"/>
      <c r="AJ385" s="3"/>
      <c r="AK385" s="3"/>
      <c r="AL385" s="3"/>
      <c r="AM385" s="3"/>
      <c r="AN385" s="3"/>
      <c r="AO385" s="3"/>
    </row>
    <row r="386" spans="1:41" s="30" customFormat="1" ht="15" hidden="1" customHeight="1" outlineLevel="2" x14ac:dyDescent="0.25">
      <c r="A386" s="3">
        <v>5</v>
      </c>
      <c r="B386" s="378"/>
      <c r="C386" s="168">
        <v>298.94550412789391</v>
      </c>
      <c r="D386" s="169">
        <v>785000</v>
      </c>
      <c r="E386" s="170">
        <v>2</v>
      </c>
      <c r="F386" s="171">
        <v>1.7653277792596034</v>
      </c>
      <c r="G386" s="172">
        <v>1.7186050739843413</v>
      </c>
      <c r="H386" s="176">
        <v>0.27804099999999998</v>
      </c>
      <c r="I386" s="175">
        <f>H386*F386</f>
        <v>0.49083350107311935</v>
      </c>
      <c r="J386" s="173">
        <f>(I386/D386)*1000000</f>
        <v>0.62526560646257245</v>
      </c>
      <c r="K386" s="176">
        <v>0.11056779999999999</v>
      </c>
      <c r="L386" s="175">
        <f>K386*(G386/F386)</f>
        <v>0.10764141613348609</v>
      </c>
      <c r="M386" s="175">
        <f>K386*G386</f>
        <v>0.19002238209928585</v>
      </c>
      <c r="N386" s="173">
        <f>(M386/D386)*1000000</f>
        <v>0.24206672878889915</v>
      </c>
      <c r="O386" s="174">
        <f t="shared" ref="O386:Q388" si="445">H386-L386</f>
        <v>0.17039958386651388</v>
      </c>
      <c r="P386" s="221">
        <f t="shared" si="445"/>
        <v>0.3008111189738335</v>
      </c>
      <c r="Q386" s="221">
        <f t="shared" si="445"/>
        <v>0.38319887767367333</v>
      </c>
      <c r="R386" s="223">
        <f>Q386/(24*3600)*1000000</f>
        <v>4.4351721952971452</v>
      </c>
      <c r="S386" s="176"/>
      <c r="T386" s="175"/>
      <c r="U386" s="171"/>
      <c r="V386" s="171"/>
      <c r="W386" s="224"/>
      <c r="X386" s="176">
        <v>0.56072100000000002</v>
      </c>
      <c r="Y386" s="175">
        <f>X386*(G386/F386)</f>
        <v>0.54588046877829222</v>
      </c>
      <c r="Z386" s="171">
        <f>X386*G386</f>
        <v>0.96365795568957391</v>
      </c>
      <c r="AA386" s="171">
        <f>(Z386/D386)*1000000</f>
        <v>1.2275897524707948</v>
      </c>
      <c r="AB386" s="224">
        <f>AA386/(24*3600)*1000000</f>
        <v>14.208214727671237</v>
      </c>
      <c r="AC386" s="176">
        <v>0.40346650000000001</v>
      </c>
      <c r="AD386" s="175">
        <f>AC386*(G386/F386)</f>
        <v>0.39278800358170429</v>
      </c>
      <c r="AE386" s="171">
        <f>AC386*G386</f>
        <v>0.69339957408270325</v>
      </c>
      <c r="AF386" s="171">
        <f>(AE386/D386)*1000000</f>
        <v>0.88331155934102323</v>
      </c>
      <c r="AG386" s="224">
        <f>AF386/(24*3600)*1000000</f>
        <v>10.223513418298879</v>
      </c>
      <c r="AH386" s="191"/>
      <c r="AI386" s="3"/>
      <c r="AJ386" s="3"/>
      <c r="AK386" s="3"/>
      <c r="AL386" s="3"/>
      <c r="AM386" s="3"/>
      <c r="AN386" s="3"/>
      <c r="AO386" s="3"/>
    </row>
    <row r="387" spans="1:41" s="30" customFormat="1" ht="15" hidden="1" customHeight="1" outlineLevel="2" x14ac:dyDescent="0.25">
      <c r="A387" s="3">
        <v>6</v>
      </c>
      <c r="B387" s="378"/>
      <c r="C387" s="168">
        <v>183.25715724296069</v>
      </c>
      <c r="D387" s="169">
        <v>837500</v>
      </c>
      <c r="E387" s="170">
        <v>2</v>
      </c>
      <c r="F387" s="171">
        <v>1.8465221308090205</v>
      </c>
      <c r="G387" s="172">
        <v>1.7997994255337584</v>
      </c>
      <c r="H387" s="176">
        <v>0.32933689999999999</v>
      </c>
      <c r="I387" s="175">
        <f>H387*F387</f>
        <v>0.6081278743420373</v>
      </c>
      <c r="J387" s="173">
        <f>(I387/D387)*1000000</f>
        <v>0.72612283503526842</v>
      </c>
      <c r="K387" s="176">
        <v>0.1115598</v>
      </c>
      <c r="L387" s="175">
        <f>K387*(G387/F387)</f>
        <v>0.10873699296779646</v>
      </c>
      <c r="M387" s="175">
        <f>K387*G387</f>
        <v>0.20078526395266097</v>
      </c>
      <c r="N387" s="173">
        <f>(M387/D387)*1000000</f>
        <v>0.23974359874944595</v>
      </c>
      <c r="O387" s="174">
        <f t="shared" si="445"/>
        <v>0.22059990703220353</v>
      </c>
      <c r="P387" s="221">
        <f t="shared" si="445"/>
        <v>0.40734261038937636</v>
      </c>
      <c r="Q387" s="221">
        <f t="shared" si="445"/>
        <v>0.48637923628582247</v>
      </c>
      <c r="R387" s="223">
        <f>Q387/(24*3600)*1000000</f>
        <v>5.6293893088636864</v>
      </c>
      <c r="S387" s="176">
        <v>0.83971320000000005</v>
      </c>
      <c r="T387" s="175">
        <f>S387*(G387/F387)</f>
        <v>0.81846586605000959</v>
      </c>
      <c r="U387" s="171">
        <f>S387*G387</f>
        <v>1.5113153349731141</v>
      </c>
      <c r="V387" s="171">
        <f>(U387/D387)*1000000</f>
        <v>1.8045556238484943</v>
      </c>
      <c r="W387" s="224">
        <f>V387/(24*3600)*1000000</f>
        <v>20.886060461209425</v>
      </c>
      <c r="X387" s="176">
        <v>0.22310969999999999</v>
      </c>
      <c r="Y387" s="175">
        <f>X387*(G387/F387)</f>
        <v>0.2174643364361282</v>
      </c>
      <c r="Z387" s="171">
        <f>X387*G387</f>
        <v>0.40155270989100916</v>
      </c>
      <c r="AA387" s="171">
        <f>(Z387/D387)*1000000</f>
        <v>0.4794659222579214</v>
      </c>
      <c r="AB387" s="224">
        <f>AA387/(24*3600)*1000000</f>
        <v>5.5493741002074231</v>
      </c>
      <c r="AC387" s="176">
        <v>0.30395699999999998</v>
      </c>
      <c r="AD387" s="175">
        <f>AC387*(G387/F387)</f>
        <v>0.29626595038277681</v>
      </c>
      <c r="AE387" s="171">
        <f>AC387*G387</f>
        <v>0.5470616339869645</v>
      </c>
      <c r="AF387" s="171">
        <f>(AE387/D387)*1000000</f>
        <v>0.65320792117846505</v>
      </c>
      <c r="AG387" s="224">
        <f>AF387/(24*3600)*1000000</f>
        <v>7.5602768654914936</v>
      </c>
      <c r="AH387" s="191"/>
      <c r="AI387" s="3"/>
      <c r="AJ387" s="3"/>
      <c r="AK387" s="3"/>
      <c r="AL387" s="3"/>
      <c r="AM387" s="3"/>
      <c r="AN387" s="3"/>
      <c r="AO387" s="3"/>
    </row>
    <row r="388" spans="1:41" s="30" customFormat="1" ht="15" hidden="1" customHeight="1" outlineLevel="2" x14ac:dyDescent="0.25">
      <c r="A388" s="3">
        <v>8</v>
      </c>
      <c r="B388" s="379"/>
      <c r="C388" s="168">
        <v>246.5355528161175</v>
      </c>
      <c r="D388" s="169">
        <v>896666.66666666674</v>
      </c>
      <c r="E388" s="170">
        <v>1.9</v>
      </c>
      <c r="F388" s="171">
        <v>1.6789397876415479</v>
      </c>
      <c r="G388" s="172">
        <v>1.6322170823662858</v>
      </c>
      <c r="H388" s="176">
        <v>0.22251029999999999</v>
      </c>
      <c r="I388" s="175">
        <f>H388*F388</f>
        <v>0.37358139583005712</v>
      </c>
      <c r="J388" s="173">
        <f>(I388/D388)*1000000</f>
        <v>0.41663352694801903</v>
      </c>
      <c r="K388" s="176">
        <v>3.0557330000000001E-2</v>
      </c>
      <c r="L388" s="175">
        <f>K388*(G388/F388)</f>
        <v>2.9706959346985407E-2</v>
      </c>
      <c r="M388" s="175">
        <f>K388*G388</f>
        <v>4.9876196017503781E-2</v>
      </c>
      <c r="N388" s="173">
        <f>(M388/D388)*1000000</f>
        <v>5.5624010428442873E-2</v>
      </c>
      <c r="O388" s="174">
        <f t="shared" si="445"/>
        <v>0.19280334065301458</v>
      </c>
      <c r="P388" s="221">
        <f t="shared" si="445"/>
        <v>0.32370519981255336</v>
      </c>
      <c r="Q388" s="221">
        <f t="shared" si="445"/>
        <v>0.36100951651957613</v>
      </c>
      <c r="R388" s="223">
        <f>Q388/(24*3600)*1000000</f>
        <v>4.1783508856432423</v>
      </c>
      <c r="S388" s="176">
        <v>0.58235380000000003</v>
      </c>
      <c r="T388" s="175">
        <f>S388*(G388/F388)</f>
        <v>0.56614765302343073</v>
      </c>
      <c r="U388" s="171">
        <f>S388*G388</f>
        <v>0.95052782034091954</v>
      </c>
      <c r="V388" s="171">
        <f>(U388/D388)*1000000</f>
        <v>1.0600682011237019</v>
      </c>
      <c r="W388" s="224">
        <f>V388/(24*3600)*1000000</f>
        <v>12.269307883376181</v>
      </c>
      <c r="X388" s="176">
        <v>0.29300609999999999</v>
      </c>
      <c r="Y388" s="175">
        <f>X388*(G388/F388)</f>
        <v>0.28485212226064061</v>
      </c>
      <c r="Z388" s="171">
        <f>X388*G388</f>
        <v>0.47824956165752419</v>
      </c>
      <c r="AA388" s="171">
        <f>(Z388/D388)*1000000</f>
        <v>0.5333638234098782</v>
      </c>
      <c r="AB388" s="224">
        <f>AA388/(24*3600)*1000000</f>
        <v>6.1731924005772933</v>
      </c>
      <c r="AC388" s="176">
        <v>0.33623340000000002</v>
      </c>
      <c r="AD388" s="175">
        <f>AC388*(G388/F388)</f>
        <v>0.32687646286173183</v>
      </c>
      <c r="AE388" s="171">
        <f>AC388*G388</f>
        <v>0.54880589914209632</v>
      </c>
      <c r="AF388" s="171">
        <f>(AE388/D388)*1000000</f>
        <v>0.61205118863430819</v>
      </c>
      <c r="AG388" s="224">
        <f>AF388/(24*3600)*1000000</f>
        <v>7.0839257943785672</v>
      </c>
      <c r="AH388" s="191"/>
      <c r="AI388" s="3"/>
      <c r="AJ388" s="3"/>
      <c r="AK388" s="3"/>
      <c r="AL388" s="3"/>
      <c r="AM388" s="3"/>
      <c r="AN388" s="3"/>
      <c r="AO388" s="3"/>
    </row>
    <row r="389" spans="1:41" s="30" customFormat="1" outlineLevel="1" collapsed="1" x14ac:dyDescent="0.25">
      <c r="A389" s="380" t="s">
        <v>18</v>
      </c>
      <c r="B389" s="177" t="s">
        <v>19</v>
      </c>
      <c r="C389" s="178">
        <v>225.22521220069694</v>
      </c>
      <c r="D389" s="179">
        <v>674687.5</v>
      </c>
      <c r="E389" s="180">
        <v>1.5924999999999998</v>
      </c>
      <c r="F389" s="181">
        <v>1.4324680394776037</v>
      </c>
      <c r="G389" s="182">
        <v>1.3857453342023416</v>
      </c>
      <c r="H389" s="187">
        <f t="shared" ref="H389:AG389" si="446">AVERAGE(H385:H388)</f>
        <v>0.38858692499999997</v>
      </c>
      <c r="I389" s="181">
        <f t="shared" si="446"/>
        <v>0.44766005770516293</v>
      </c>
      <c r="J389" s="183">
        <f t="shared" si="446"/>
        <v>0.88483258200766646</v>
      </c>
      <c r="K389" s="187">
        <f t="shared" si="446"/>
        <v>8.8599007499999993E-2</v>
      </c>
      <c r="L389" s="181">
        <f t="shared" si="446"/>
        <v>8.4243351009297002E-2</v>
      </c>
      <c r="M389" s="181">
        <f t="shared" si="446"/>
        <v>0.1201477960846502</v>
      </c>
      <c r="N389" s="183">
        <f t="shared" si="446"/>
        <v>0.18991404936754419</v>
      </c>
      <c r="O389" s="187">
        <f t="shared" si="446"/>
        <v>0.30434357399070294</v>
      </c>
      <c r="P389" s="182">
        <f t="shared" si="446"/>
        <v>0.32751226162051272</v>
      </c>
      <c r="Q389" s="182">
        <f t="shared" si="446"/>
        <v>0.69491853264012216</v>
      </c>
      <c r="R389" s="192">
        <f t="shared" si="446"/>
        <v>8.0430385722236366</v>
      </c>
      <c r="S389" s="187">
        <f t="shared" si="446"/>
        <v>0.49678276000000005</v>
      </c>
      <c r="T389" s="181">
        <f t="shared" si="446"/>
        <v>0.48187633243086747</v>
      </c>
      <c r="U389" s="181">
        <f t="shared" si="446"/>
        <v>0.82954466053359921</v>
      </c>
      <c r="V389" s="181">
        <f t="shared" si="446"/>
        <v>1.0046023601324441</v>
      </c>
      <c r="W389" s="184">
        <f t="shared" si="446"/>
        <v>11.627342131162548</v>
      </c>
      <c r="X389" s="187">
        <f t="shared" si="446"/>
        <v>0.34387617500000001</v>
      </c>
      <c r="Y389" s="181">
        <f t="shared" si="446"/>
        <v>0.32877090414560622</v>
      </c>
      <c r="Z389" s="181">
        <f t="shared" si="446"/>
        <v>0.49016137282151651</v>
      </c>
      <c r="AA389" s="181">
        <f t="shared" si="446"/>
        <v>0.72323981288447514</v>
      </c>
      <c r="AB389" s="184">
        <f t="shared" si="446"/>
        <v>8.3708311676443881</v>
      </c>
      <c r="AC389" s="187">
        <f t="shared" si="446"/>
        <v>0.30466892499999998</v>
      </c>
      <c r="AD389" s="181">
        <f t="shared" si="446"/>
        <v>0.29308137249027566</v>
      </c>
      <c r="AE389" s="181">
        <f t="shared" si="446"/>
        <v>0.46448436017175709</v>
      </c>
      <c r="AF389" s="181">
        <f t="shared" si="446"/>
        <v>0.63273941922617205</v>
      </c>
      <c r="AG389" s="184">
        <f t="shared" si="446"/>
        <v>7.3233729077103238</v>
      </c>
      <c r="AH389" s="191"/>
      <c r="AI389" s="3"/>
      <c r="AJ389" s="3"/>
      <c r="AK389" s="3"/>
      <c r="AL389" s="3"/>
      <c r="AM389" s="3"/>
      <c r="AN389" s="3"/>
      <c r="AO389" s="3"/>
    </row>
    <row r="390" spans="1:41" s="30" customFormat="1" outlineLevel="1" x14ac:dyDescent="0.25">
      <c r="A390" s="380"/>
      <c r="B390" s="177" t="s">
        <v>20</v>
      </c>
      <c r="C390" s="178">
        <v>29.53213904074611</v>
      </c>
      <c r="D390" s="179">
        <v>166603.23228587687</v>
      </c>
      <c r="E390" s="180">
        <v>0.37490832212689046</v>
      </c>
      <c r="F390" s="181">
        <v>0.33289132719693398</v>
      </c>
      <c r="G390" s="182">
        <v>0.33289132719693387</v>
      </c>
      <c r="H390" s="187">
        <f t="shared" ref="H390:AG390" si="447">STDEV(H385:H388)/SQRT(H391)</f>
        <v>0.11406240945389187</v>
      </c>
      <c r="I390" s="181">
        <f t="shared" si="447"/>
        <v>6.4477374176129032E-2</v>
      </c>
      <c r="J390" s="183">
        <f t="shared" si="447"/>
        <v>0.30243642003560156</v>
      </c>
      <c r="K390" s="187">
        <f t="shared" si="447"/>
        <v>1.9473462996427302E-2</v>
      </c>
      <c r="L390" s="181">
        <f t="shared" si="447"/>
        <v>1.8631912132715291E-2</v>
      </c>
      <c r="M390" s="181">
        <f t="shared" si="447"/>
        <v>4.3552159532560829E-2</v>
      </c>
      <c r="N390" s="183">
        <f t="shared" si="447"/>
        <v>4.4981936297130355E-2</v>
      </c>
      <c r="O390" s="187">
        <f t="shared" si="447"/>
        <v>0.11022183001025807</v>
      </c>
      <c r="P390" s="181">
        <f t="shared" si="447"/>
        <v>2.8185402904339758E-2</v>
      </c>
      <c r="Q390" s="181">
        <f t="shared" si="447"/>
        <v>0.28602970840248576</v>
      </c>
      <c r="R390" s="183">
        <f t="shared" si="447"/>
        <v>3.3105290324361767</v>
      </c>
      <c r="S390" s="187">
        <f t="shared" si="447"/>
        <v>0.22676610855220625</v>
      </c>
      <c r="T390" s="181">
        <f t="shared" si="447"/>
        <v>0.22267990038924049</v>
      </c>
      <c r="U390" s="181">
        <f t="shared" si="447"/>
        <v>0.43279361822941853</v>
      </c>
      <c r="V390" s="181">
        <f t="shared" si="447"/>
        <v>0.47866890581157134</v>
      </c>
      <c r="W390" s="184">
        <f t="shared" si="447"/>
        <v>5.5401493728191094</v>
      </c>
      <c r="X390" s="187">
        <f t="shared" si="447"/>
        <v>7.4295453131504804E-2</v>
      </c>
      <c r="Y390" s="181">
        <f t="shared" si="447"/>
        <v>7.3758745551187416E-2</v>
      </c>
      <c r="Z390" s="181">
        <f t="shared" si="447"/>
        <v>0.17590328263355662</v>
      </c>
      <c r="AA390" s="181">
        <f t="shared" si="447"/>
        <v>0.17196074191078597</v>
      </c>
      <c r="AB390" s="184">
        <f t="shared" si="447"/>
        <v>1.9902863647081701</v>
      </c>
      <c r="AC390" s="187">
        <f t="shared" si="447"/>
        <v>4.7929582599221844E-2</v>
      </c>
      <c r="AD390" s="181">
        <f t="shared" si="447"/>
        <v>4.9813658087450183E-2</v>
      </c>
      <c r="AE390" s="181">
        <f t="shared" si="447"/>
        <v>0.13632071466907991</v>
      </c>
      <c r="AF390" s="181">
        <f t="shared" si="447"/>
        <v>0.10259535799701079</v>
      </c>
      <c r="AG390" s="184">
        <f t="shared" si="447"/>
        <v>1.1874462731135516</v>
      </c>
      <c r="AH390" s="191"/>
      <c r="AI390" s="3"/>
      <c r="AJ390" s="3"/>
      <c r="AK390" s="3"/>
      <c r="AL390" s="3"/>
      <c r="AM390" s="3"/>
      <c r="AN390" s="3"/>
      <c r="AO390" s="3"/>
    </row>
    <row r="391" spans="1:41" s="30" customFormat="1" outlineLevel="1" x14ac:dyDescent="0.25">
      <c r="A391" s="380"/>
      <c r="B391" s="177" t="s">
        <v>21</v>
      </c>
      <c r="C391" s="185">
        <v>4</v>
      </c>
      <c r="D391" s="186">
        <v>4</v>
      </c>
      <c r="E391" s="18">
        <v>4</v>
      </c>
      <c r="F391" s="18">
        <v>4</v>
      </c>
      <c r="G391" s="18">
        <v>4</v>
      </c>
      <c r="H391" s="203">
        <f t="shared" ref="H391:AG391" si="448">COUNT(H385:H388)</f>
        <v>4</v>
      </c>
      <c r="I391" s="193">
        <f t="shared" si="448"/>
        <v>4</v>
      </c>
      <c r="J391" s="211">
        <f t="shared" si="448"/>
        <v>4</v>
      </c>
      <c r="K391" s="203">
        <f t="shared" si="448"/>
        <v>4</v>
      </c>
      <c r="L391" s="193">
        <f t="shared" si="448"/>
        <v>4</v>
      </c>
      <c r="M391" s="193">
        <f t="shared" si="448"/>
        <v>4</v>
      </c>
      <c r="N391" s="211">
        <f t="shared" si="448"/>
        <v>4</v>
      </c>
      <c r="O391" s="203">
        <f t="shared" si="448"/>
        <v>4</v>
      </c>
      <c r="P391" s="193">
        <f t="shared" si="448"/>
        <v>4</v>
      </c>
      <c r="Q391" s="193">
        <f t="shared" si="448"/>
        <v>4</v>
      </c>
      <c r="R391" s="211">
        <f t="shared" si="448"/>
        <v>4</v>
      </c>
      <c r="S391" s="203">
        <f t="shared" si="448"/>
        <v>3</v>
      </c>
      <c r="T391" s="193">
        <f t="shared" si="448"/>
        <v>3</v>
      </c>
      <c r="U391" s="193">
        <f t="shared" si="448"/>
        <v>3</v>
      </c>
      <c r="V391" s="193">
        <f t="shared" si="448"/>
        <v>3</v>
      </c>
      <c r="W391" s="208">
        <f t="shared" si="448"/>
        <v>3</v>
      </c>
      <c r="X391" s="203">
        <f t="shared" si="448"/>
        <v>4</v>
      </c>
      <c r="Y391" s="193">
        <f t="shared" si="448"/>
        <v>4</v>
      </c>
      <c r="Z391" s="193">
        <f t="shared" si="448"/>
        <v>4</v>
      </c>
      <c r="AA391" s="193">
        <f t="shared" si="448"/>
        <v>4</v>
      </c>
      <c r="AB391" s="208">
        <f t="shared" si="448"/>
        <v>4</v>
      </c>
      <c r="AC391" s="203">
        <f t="shared" si="448"/>
        <v>4</v>
      </c>
      <c r="AD391" s="193">
        <f t="shared" si="448"/>
        <v>4</v>
      </c>
      <c r="AE391" s="193">
        <f t="shared" si="448"/>
        <v>4</v>
      </c>
      <c r="AF391" s="193">
        <f t="shared" si="448"/>
        <v>4</v>
      </c>
      <c r="AG391" s="208">
        <f t="shared" si="448"/>
        <v>4</v>
      </c>
      <c r="AH391" s="191"/>
      <c r="AI391" s="3"/>
      <c r="AJ391" s="3"/>
      <c r="AK391" s="3"/>
      <c r="AL391" s="3"/>
      <c r="AM391" s="3"/>
      <c r="AN391" s="3"/>
      <c r="AO391" s="3"/>
    </row>
    <row r="392" spans="1:41" s="30" customFormat="1" ht="15" customHeight="1" outlineLevel="1" x14ac:dyDescent="0.25">
      <c r="A392" s="3"/>
      <c r="B392" s="177"/>
      <c r="C392" s="168"/>
      <c r="D392" s="169"/>
      <c r="E392" s="170"/>
      <c r="F392" s="171"/>
      <c r="G392" s="172"/>
      <c r="H392" s="176"/>
      <c r="I392" s="175"/>
      <c r="J392" s="173"/>
      <c r="K392" s="176"/>
      <c r="L392" s="175"/>
      <c r="M392" s="175"/>
      <c r="N392" s="188"/>
      <c r="O392" s="174"/>
      <c r="P392" s="171"/>
      <c r="Q392" s="171"/>
      <c r="R392" s="222"/>
      <c r="S392" s="174"/>
      <c r="T392" s="175"/>
      <c r="U392" s="171"/>
      <c r="V392" s="171"/>
      <c r="W392" s="216"/>
      <c r="X392" s="174"/>
      <c r="Y392" s="175"/>
      <c r="Z392" s="171"/>
      <c r="AA392" s="171"/>
      <c r="AB392" s="216"/>
      <c r="AC392" s="174"/>
      <c r="AD392" s="175"/>
      <c r="AE392" s="171"/>
      <c r="AF392" s="217"/>
      <c r="AG392" s="216"/>
      <c r="AH392" s="191"/>
      <c r="AI392" s="3"/>
      <c r="AJ392" s="3"/>
      <c r="AK392" s="3"/>
      <c r="AL392" s="3"/>
      <c r="AM392" s="3"/>
      <c r="AN392" s="3"/>
      <c r="AO392" s="3"/>
    </row>
    <row r="393" spans="1:41" s="30" customFormat="1" hidden="1" outlineLevel="2" x14ac:dyDescent="0.25">
      <c r="A393" s="3">
        <v>2</v>
      </c>
      <c r="B393" s="377" t="s">
        <v>22</v>
      </c>
      <c r="C393" s="168">
        <v>172.16263461581568</v>
      </c>
      <c r="D393" s="169">
        <v>718333.33333333326</v>
      </c>
      <c r="E393" s="170">
        <v>2</v>
      </c>
      <c r="F393" s="171">
        <v>1.8763298408009723</v>
      </c>
      <c r="G393" s="172">
        <v>1.7828844302504483</v>
      </c>
      <c r="H393" s="176">
        <v>0.26469759999999998</v>
      </c>
      <c r="I393" s="175">
        <f>H393*F393</f>
        <v>0.49666000566839941</v>
      </c>
      <c r="J393" s="173">
        <f>(I393/D393)*1000000</f>
        <v>0.69140604037364195</v>
      </c>
      <c r="K393" s="176">
        <v>1.400068E-2</v>
      </c>
      <c r="L393" s="175">
        <f>K393*(G393/F393)</f>
        <v>1.3303414912520486E-2</v>
      </c>
      <c r="M393" s="175">
        <f>K393*G393</f>
        <v>2.4961594384918847E-2</v>
      </c>
      <c r="N393" s="173">
        <f>(M393/D393)*1000000</f>
        <v>3.4749319329353386E-2</v>
      </c>
      <c r="O393" s="174">
        <f>H393-L393</f>
        <v>0.25139418508747952</v>
      </c>
      <c r="P393" s="171">
        <f>I393-M393</f>
        <v>0.47169841128348056</v>
      </c>
      <c r="Q393" s="171">
        <f>J393-N393</f>
        <v>0.65665672104428852</v>
      </c>
      <c r="R393" s="223">
        <f>Q393/(48*3600)*1000000</f>
        <v>3.8000967653025954</v>
      </c>
      <c r="S393" s="176">
        <v>0.33327040000000002</v>
      </c>
      <c r="T393" s="171">
        <f>S393*(G393/F393)</f>
        <v>0.31667279084027833</v>
      </c>
      <c r="U393" s="171">
        <f>S393*G393</f>
        <v>0.59418260722333904</v>
      </c>
      <c r="V393" s="171">
        <f>(U393/D393)*1000000</f>
        <v>0.82716836272390593</v>
      </c>
      <c r="W393" s="224">
        <f>V393/(48*3600)*1000000</f>
        <v>4.7868539509485295</v>
      </c>
      <c r="X393" s="176">
        <v>0.90600539999999996</v>
      </c>
      <c r="Y393" s="175">
        <f>X393*(G393/F393)</f>
        <v>0.86088431056092185</v>
      </c>
      <c r="Z393" s="171">
        <f>X393*G393</f>
        <v>1.6153029213828294</v>
      </c>
      <c r="AA393" s="171">
        <f>(Z393/D393)*1000000</f>
        <v>2.2486815610897861</v>
      </c>
      <c r="AB393" s="224">
        <f>AA393/(48*3600)*1000000</f>
        <v>13.013203478528855</v>
      </c>
      <c r="AC393" s="176">
        <v>1.409759</v>
      </c>
      <c r="AD393" s="175">
        <f>AC393*(G393/F393)</f>
        <v>1.3395498578397598</v>
      </c>
      <c r="AE393" s="171">
        <f>AC393*G393</f>
        <v>2.5134373715054417</v>
      </c>
      <c r="AF393" s="171">
        <f>(AE393/D393)*1000000</f>
        <v>3.4989847399147682</v>
      </c>
      <c r="AG393" s="224">
        <f>AF393/(48*3600)*1000000</f>
        <v>20.248754281914167</v>
      </c>
      <c r="AH393" s="191"/>
      <c r="AI393" s="3"/>
      <c r="AJ393" s="3"/>
      <c r="AK393" s="3"/>
      <c r="AL393" s="3"/>
      <c r="AM393" s="3"/>
      <c r="AN393" s="3"/>
      <c r="AO393" s="3"/>
    </row>
    <row r="394" spans="1:41" s="30" customFormat="1" hidden="1" outlineLevel="2" x14ac:dyDescent="0.25">
      <c r="A394" s="3">
        <v>5</v>
      </c>
      <c r="B394" s="378"/>
      <c r="C394" s="168"/>
      <c r="D394" s="169"/>
      <c r="E394" s="170"/>
      <c r="F394" s="171">
        <v>0</v>
      </c>
      <c r="G394" s="172">
        <v>-9.3445410550524063E-2</v>
      </c>
      <c r="H394" s="176"/>
      <c r="I394" s="175"/>
      <c r="J394" s="173"/>
      <c r="K394" s="176"/>
      <c r="L394" s="175"/>
      <c r="M394" s="175"/>
      <c r="N394" s="173"/>
      <c r="O394" s="174"/>
      <c r="P394" s="171"/>
      <c r="Q394" s="171"/>
      <c r="R394" s="223"/>
      <c r="S394" s="176"/>
      <c r="T394" s="171"/>
      <c r="U394" s="171"/>
      <c r="V394" s="171"/>
      <c r="W394" s="224"/>
      <c r="X394" s="176"/>
      <c r="Y394" s="175"/>
      <c r="Z394" s="171"/>
      <c r="AA394" s="171"/>
      <c r="AB394" s="224"/>
      <c r="AC394" s="176"/>
      <c r="AD394" s="175"/>
      <c r="AE394" s="171"/>
      <c r="AF394" s="171"/>
      <c r="AG394" s="224"/>
      <c r="AH394" s="191"/>
      <c r="AI394" s="3"/>
      <c r="AJ394" s="3"/>
      <c r="AK394" s="3"/>
      <c r="AL394" s="3"/>
      <c r="AM394" s="3"/>
      <c r="AN394" s="3"/>
      <c r="AO394" s="3"/>
    </row>
    <row r="395" spans="1:41" s="30" customFormat="1" hidden="1" outlineLevel="2" x14ac:dyDescent="0.25">
      <c r="A395" s="3">
        <v>6</v>
      </c>
      <c r="B395" s="378"/>
      <c r="C395" s="168">
        <v>183.25715724296069</v>
      </c>
      <c r="D395" s="169">
        <v>837500</v>
      </c>
      <c r="E395" s="170">
        <v>2</v>
      </c>
      <c r="F395" s="171">
        <v>1.8465221308090205</v>
      </c>
      <c r="G395" s="172">
        <v>1.7530767202584965</v>
      </c>
      <c r="H395" s="176">
        <v>0.20828199999999999</v>
      </c>
      <c r="I395" s="175">
        <f>H395*F395</f>
        <v>0.38459732244916439</v>
      </c>
      <c r="J395" s="173">
        <f>(I395/D395)*1000000</f>
        <v>0.45922068352139034</v>
      </c>
      <c r="K395" s="176">
        <v>2.876221E-3</v>
      </c>
      <c r="L395" s="175">
        <f>K395*(G395/F395)</f>
        <v>2.7306664747145208E-3</v>
      </c>
      <c r="M395" s="175">
        <f>K395*G395</f>
        <v>5.0422360774186126E-3</v>
      </c>
      <c r="N395" s="173">
        <f>(M395/D395)*1000000</f>
        <v>6.0205803909475965E-3</v>
      </c>
      <c r="O395" s="174">
        <f t="shared" ref="O395:Q396" si="449">H395-L395</f>
        <v>0.20555133352528548</v>
      </c>
      <c r="P395" s="171">
        <f t="shared" si="449"/>
        <v>0.37955508637174579</v>
      </c>
      <c r="Q395" s="171">
        <f t="shared" si="449"/>
        <v>0.45320010313044273</v>
      </c>
      <c r="R395" s="223">
        <f>Q395/(48*3600)*1000000</f>
        <v>2.622685782004877</v>
      </c>
      <c r="S395" s="176">
        <v>6.551324E-2</v>
      </c>
      <c r="T395" s="171">
        <f>S395*(G395/F395)</f>
        <v>6.2197865921264854E-2</v>
      </c>
      <c r="U395" s="171">
        <f>S395*G395</f>
        <v>0.11484973591270774</v>
      </c>
      <c r="V395" s="171">
        <f>(U395/D395)*1000000</f>
        <v>0.13713401303009878</v>
      </c>
      <c r="W395" s="224">
        <f>V395/(48*3600)*1000000</f>
        <v>0.79359961244270127</v>
      </c>
      <c r="X395" s="176">
        <v>1.280316</v>
      </c>
      <c r="Y395" s="175">
        <f>X395*(G395/F395)</f>
        <v>1.2155241124519278</v>
      </c>
      <c r="Z395" s="171">
        <f>X395*G395</f>
        <v>2.2444921741744772</v>
      </c>
      <c r="AA395" s="171">
        <f>(Z395/D395)*1000000</f>
        <v>2.6799906557307192</v>
      </c>
      <c r="AB395" s="224">
        <f>AA395/(48*3600)*1000000</f>
        <v>15.509205183626847</v>
      </c>
      <c r="AC395" s="176">
        <v>2.2196440000000002</v>
      </c>
      <c r="AD395" s="175">
        <f>AC395*(G395/F395)</f>
        <v>2.1073163211732471</v>
      </c>
      <c r="AE395" s="171">
        <f>AC395*G395</f>
        <v>3.8912062236614506</v>
      </c>
      <c r="AF395" s="171">
        <f>(AE395/D395)*1000000</f>
        <v>4.6462163864614334</v>
      </c>
      <c r="AG395" s="224">
        <f>AF395/(48*3600)*1000000</f>
        <v>26.887826310540703</v>
      </c>
      <c r="AH395" s="191"/>
      <c r="AI395" s="3"/>
      <c r="AJ395" s="3"/>
      <c r="AK395" s="3"/>
      <c r="AL395" s="3"/>
      <c r="AM395" s="3"/>
      <c r="AN395" s="3"/>
      <c r="AO395" s="3"/>
    </row>
    <row r="396" spans="1:41" s="30" customFormat="1" hidden="1" outlineLevel="2" x14ac:dyDescent="0.25">
      <c r="A396" s="3">
        <v>8</v>
      </c>
      <c r="B396" s="379"/>
      <c r="C396" s="168">
        <v>246.5355528161175</v>
      </c>
      <c r="D396" s="169">
        <v>896666.66666666674</v>
      </c>
      <c r="E396" s="170">
        <v>1.9</v>
      </c>
      <c r="F396" s="171">
        <v>1.6789397876415479</v>
      </c>
      <c r="G396" s="172">
        <v>1.5854943770910239</v>
      </c>
      <c r="H396" s="176">
        <v>0.17447409999999999</v>
      </c>
      <c r="I396" s="175">
        <f>H396*F396</f>
        <v>0.29293150840295018</v>
      </c>
      <c r="J396" s="173">
        <f>(I396/D396)*1000000</f>
        <v>0.32668941457578082</v>
      </c>
      <c r="K396" s="176">
        <v>3.0557330000000001E-2</v>
      </c>
      <c r="L396" s="175">
        <f>K396*(G396/F396)</f>
        <v>2.8856588693970817E-2</v>
      </c>
      <c r="M396" s="175">
        <f>K396*G396</f>
        <v>4.8448474893914857E-2</v>
      </c>
      <c r="N396" s="173">
        <f>(M396/D396)*1000000</f>
        <v>5.403175638726563E-2</v>
      </c>
      <c r="O396" s="174">
        <f t="shared" si="449"/>
        <v>0.14561751130602918</v>
      </c>
      <c r="P396" s="171">
        <f t="shared" si="449"/>
        <v>0.24448303350903533</v>
      </c>
      <c r="Q396" s="171">
        <f t="shared" si="449"/>
        <v>0.27265765818851517</v>
      </c>
      <c r="R396" s="223">
        <f>Q396/(48*3600)*1000000</f>
        <v>1.577879966368722</v>
      </c>
      <c r="S396" s="176">
        <v>0.18241843999999999</v>
      </c>
      <c r="T396" s="171">
        <f>S396*(G396/F396)</f>
        <v>0.17226550530677234</v>
      </c>
      <c r="U396" s="171">
        <f>S396*G396</f>
        <v>0.2892234108977163</v>
      </c>
      <c r="V396" s="171">
        <f>(U396/D396)*1000000</f>
        <v>0.32255398984875422</v>
      </c>
      <c r="W396" s="224">
        <f>V396/(48*3600)*1000000</f>
        <v>1.8666318856988091</v>
      </c>
      <c r="X396" s="176">
        <v>0.99393710000000002</v>
      </c>
      <c r="Y396" s="175">
        <f>X396*(G396/F396)</f>
        <v>0.93861715281990088</v>
      </c>
      <c r="Z396" s="171">
        <f>X396*G396</f>
        <v>1.5758816832321587</v>
      </c>
      <c r="AA396" s="171">
        <f>(Z396/D396)*1000000</f>
        <v>1.7574888660581696</v>
      </c>
      <c r="AB396" s="224">
        <f>AA396/(48*3600)*1000000</f>
        <v>10.170653160058851</v>
      </c>
      <c r="AC396" s="176">
        <v>1.9498359999999999</v>
      </c>
      <c r="AD396" s="175">
        <f>AC396*(G396/F396)</f>
        <v>1.8413132126627976</v>
      </c>
      <c r="AE396" s="171">
        <f>AC396*G396</f>
        <v>3.0914540142496536</v>
      </c>
      <c r="AF396" s="171">
        <f>(AE396/D396)*1000000</f>
        <v>3.4477182315051897</v>
      </c>
      <c r="AG396" s="224">
        <f>AF396/(48*3600)*1000000</f>
        <v>19.952073098988368</v>
      </c>
      <c r="AH396" s="191"/>
      <c r="AI396" s="3"/>
      <c r="AJ396" s="3"/>
      <c r="AK396" s="3"/>
      <c r="AL396" s="3"/>
      <c r="AM396" s="3"/>
      <c r="AN396" s="3"/>
      <c r="AO396" s="3"/>
    </row>
    <row r="397" spans="1:41" s="30" customFormat="1" outlineLevel="1" collapsed="1" x14ac:dyDescent="0.25">
      <c r="A397" s="380" t="s">
        <v>22</v>
      </c>
      <c r="B397" s="177" t="s">
        <v>19</v>
      </c>
      <c r="C397" s="178">
        <v>200.65178155829798</v>
      </c>
      <c r="D397" s="179">
        <v>817500</v>
      </c>
      <c r="E397" s="180">
        <v>1.9666666666666668</v>
      </c>
      <c r="F397" s="181">
        <v>1.3504479398128852</v>
      </c>
      <c r="G397" s="182">
        <v>1.2570025292623612</v>
      </c>
      <c r="H397" s="187">
        <f t="shared" ref="H397:AG397" si="450">AVERAGE(H393:H396)</f>
        <v>0.21581789999999998</v>
      </c>
      <c r="I397" s="181">
        <f t="shared" si="450"/>
        <v>0.39139627884017131</v>
      </c>
      <c r="J397" s="183">
        <f t="shared" si="450"/>
        <v>0.49243871282360435</v>
      </c>
      <c r="K397" s="187">
        <f t="shared" si="450"/>
        <v>1.5811410333333335E-2</v>
      </c>
      <c r="L397" s="181">
        <f t="shared" si="450"/>
        <v>1.4963556693735275E-2</v>
      </c>
      <c r="M397" s="181">
        <f t="shared" si="450"/>
        <v>2.6150768452084108E-2</v>
      </c>
      <c r="N397" s="183">
        <f t="shared" si="450"/>
        <v>3.1600552035855538E-2</v>
      </c>
      <c r="O397" s="187">
        <f t="shared" si="450"/>
        <v>0.20085434330626473</v>
      </c>
      <c r="P397" s="181">
        <f t="shared" si="450"/>
        <v>0.36524551038808722</v>
      </c>
      <c r="Q397" s="181">
        <f t="shared" si="450"/>
        <v>0.46083816078774881</v>
      </c>
      <c r="R397" s="183">
        <f t="shared" si="450"/>
        <v>2.6668875045587312</v>
      </c>
      <c r="S397" s="187">
        <f t="shared" si="450"/>
        <v>0.19373402666666664</v>
      </c>
      <c r="T397" s="181">
        <f t="shared" si="450"/>
        <v>0.18371205402277183</v>
      </c>
      <c r="U397" s="181">
        <f t="shared" si="450"/>
        <v>0.33275191801125437</v>
      </c>
      <c r="V397" s="181">
        <f t="shared" si="450"/>
        <v>0.4289521218675863</v>
      </c>
      <c r="W397" s="184">
        <f t="shared" si="450"/>
        <v>2.4823618163633467</v>
      </c>
      <c r="X397" s="187">
        <f t="shared" si="450"/>
        <v>1.0600861666666666</v>
      </c>
      <c r="Y397" s="181">
        <f t="shared" si="450"/>
        <v>1.0050085252775836</v>
      </c>
      <c r="Z397" s="181">
        <f t="shared" si="450"/>
        <v>1.8118922595964886</v>
      </c>
      <c r="AA397" s="181">
        <f t="shared" si="450"/>
        <v>2.2287203609595583</v>
      </c>
      <c r="AB397" s="184">
        <f t="shared" si="450"/>
        <v>12.897687274071517</v>
      </c>
      <c r="AC397" s="187">
        <f t="shared" si="450"/>
        <v>1.8597463333333331</v>
      </c>
      <c r="AD397" s="181">
        <f t="shared" si="450"/>
        <v>1.7627264638919347</v>
      </c>
      <c r="AE397" s="181">
        <f t="shared" si="450"/>
        <v>3.1653658698055147</v>
      </c>
      <c r="AF397" s="181">
        <f t="shared" si="450"/>
        <v>3.8643064526271309</v>
      </c>
      <c r="AG397" s="184">
        <f t="shared" si="450"/>
        <v>22.362884563814415</v>
      </c>
      <c r="AH397" s="191"/>
      <c r="AI397" s="3"/>
      <c r="AJ397" s="3"/>
      <c r="AK397" s="3"/>
      <c r="AL397" s="3"/>
      <c r="AM397" s="3"/>
      <c r="AN397" s="3"/>
      <c r="AO397" s="3"/>
    </row>
    <row r="398" spans="1:41" s="30" customFormat="1" outlineLevel="1" x14ac:dyDescent="0.25">
      <c r="A398" s="380"/>
      <c r="B398" s="177" t="s">
        <v>20</v>
      </c>
      <c r="C398" s="178">
        <v>23.164358086731593</v>
      </c>
      <c r="D398" s="179">
        <v>52442.649451390665</v>
      </c>
      <c r="E398" s="180">
        <v>3.3333333333331501E-2</v>
      </c>
      <c r="F398" s="181">
        <v>0.45224052496008399</v>
      </c>
      <c r="G398" s="182">
        <v>0.4522405249600841</v>
      </c>
      <c r="H398" s="187">
        <f t="shared" ref="H398:AG398" si="451">STDEV(H393:H396)/SQRT(H399)</f>
        <v>2.6316422817130886E-2</v>
      </c>
      <c r="I398" s="181">
        <f t="shared" si="451"/>
        <v>5.8909519619822243E-2</v>
      </c>
      <c r="J398" s="183">
        <f t="shared" si="451"/>
        <v>0.10658663516342994</v>
      </c>
      <c r="K398" s="187">
        <f t="shared" si="451"/>
        <v>8.0419733714744077E-3</v>
      </c>
      <c r="L398" s="181">
        <f t="shared" si="451"/>
        <v>7.5874459031999826E-3</v>
      </c>
      <c r="M398" s="181">
        <f t="shared" si="451"/>
        <v>1.2544401052131983E-2</v>
      </c>
      <c r="N398" s="183">
        <f t="shared" si="451"/>
        <v>1.3948767051114922E-2</v>
      </c>
      <c r="O398" s="187">
        <f t="shared" si="451"/>
        <v>3.0625275328857698E-2</v>
      </c>
      <c r="P398" s="181">
        <f t="shared" si="451"/>
        <v>6.5980502038910385E-2</v>
      </c>
      <c r="Q398" s="181">
        <f t="shared" si="451"/>
        <v>0.11091674807727084</v>
      </c>
      <c r="R398" s="183">
        <f t="shared" si="451"/>
        <v>0.64187932915087342</v>
      </c>
      <c r="S398" s="187">
        <f t="shared" si="451"/>
        <v>7.7501625916330627E-2</v>
      </c>
      <c r="T398" s="181">
        <f t="shared" si="451"/>
        <v>7.3683194513776792E-2</v>
      </c>
      <c r="U398" s="181">
        <f t="shared" si="451"/>
        <v>0.14007265802477126</v>
      </c>
      <c r="V398" s="181">
        <f t="shared" si="451"/>
        <v>0.20617732886374088</v>
      </c>
      <c r="W398" s="184">
        <f t="shared" si="451"/>
        <v>1.1931558383318337</v>
      </c>
      <c r="X398" s="187">
        <f t="shared" si="451"/>
        <v>0.11300277368829451</v>
      </c>
      <c r="Y398" s="181">
        <f t="shared" si="451"/>
        <v>0.10762312022970728</v>
      </c>
      <c r="Z398" s="181">
        <f t="shared" si="451"/>
        <v>0.21659910978117669</v>
      </c>
      <c r="AA398" s="181">
        <f t="shared" si="451"/>
        <v>0.26649029070508584</v>
      </c>
      <c r="AB398" s="184">
        <f t="shared" si="451"/>
        <v>1.5421891823210963</v>
      </c>
      <c r="AC398" s="187">
        <f t="shared" si="451"/>
        <v>0.23809349657668438</v>
      </c>
      <c r="AD398" s="181">
        <f t="shared" si="451"/>
        <v>0.22509127286998049</v>
      </c>
      <c r="AE398" s="181">
        <f t="shared" si="451"/>
        <v>0.39944084847304911</v>
      </c>
      <c r="AF398" s="181">
        <f t="shared" si="451"/>
        <v>0.39123497721646139</v>
      </c>
      <c r="AG398" s="184">
        <f t="shared" si="451"/>
        <v>2.2640913033360017</v>
      </c>
      <c r="AH398" s="191"/>
      <c r="AI398" s="3"/>
      <c r="AJ398" s="3"/>
      <c r="AK398" s="3"/>
      <c r="AL398" s="3"/>
      <c r="AM398" s="3"/>
      <c r="AN398" s="3"/>
      <c r="AO398" s="3"/>
    </row>
    <row r="399" spans="1:41" s="30" customFormat="1" outlineLevel="1" x14ac:dyDescent="0.25">
      <c r="A399" s="380"/>
      <c r="B399" s="177" t="s">
        <v>21</v>
      </c>
      <c r="C399" s="185">
        <v>3</v>
      </c>
      <c r="D399" s="186">
        <v>3</v>
      </c>
      <c r="E399" s="18">
        <v>3</v>
      </c>
      <c r="F399" s="18">
        <v>4</v>
      </c>
      <c r="G399" s="18">
        <v>4</v>
      </c>
      <c r="H399" s="203">
        <f t="shared" ref="H399:AG399" si="452">COUNT(H393:H396)</f>
        <v>3</v>
      </c>
      <c r="I399" s="193">
        <f t="shared" si="452"/>
        <v>3</v>
      </c>
      <c r="J399" s="211">
        <f t="shared" si="452"/>
        <v>3</v>
      </c>
      <c r="K399" s="203">
        <f t="shared" si="452"/>
        <v>3</v>
      </c>
      <c r="L399" s="193">
        <f t="shared" si="452"/>
        <v>3</v>
      </c>
      <c r="M399" s="193">
        <f t="shared" si="452"/>
        <v>3</v>
      </c>
      <c r="N399" s="211">
        <f t="shared" si="452"/>
        <v>3</v>
      </c>
      <c r="O399" s="203">
        <f t="shared" si="452"/>
        <v>3</v>
      </c>
      <c r="P399" s="193">
        <f t="shared" si="452"/>
        <v>3</v>
      </c>
      <c r="Q399" s="193">
        <f t="shared" si="452"/>
        <v>3</v>
      </c>
      <c r="R399" s="211">
        <f t="shared" si="452"/>
        <v>3</v>
      </c>
      <c r="S399" s="203">
        <f t="shared" si="452"/>
        <v>3</v>
      </c>
      <c r="T399" s="193">
        <f t="shared" si="452"/>
        <v>3</v>
      </c>
      <c r="U399" s="193">
        <f t="shared" si="452"/>
        <v>3</v>
      </c>
      <c r="V399" s="193">
        <f t="shared" si="452"/>
        <v>3</v>
      </c>
      <c r="W399" s="208">
        <f t="shared" si="452"/>
        <v>3</v>
      </c>
      <c r="X399" s="203">
        <f t="shared" si="452"/>
        <v>3</v>
      </c>
      <c r="Y399" s="193">
        <f t="shared" si="452"/>
        <v>3</v>
      </c>
      <c r="Z399" s="193">
        <f t="shared" si="452"/>
        <v>3</v>
      </c>
      <c r="AA399" s="193">
        <f t="shared" si="452"/>
        <v>3</v>
      </c>
      <c r="AB399" s="208">
        <f t="shared" si="452"/>
        <v>3</v>
      </c>
      <c r="AC399" s="203">
        <f t="shared" si="452"/>
        <v>3</v>
      </c>
      <c r="AD399" s="193">
        <f t="shared" si="452"/>
        <v>3</v>
      </c>
      <c r="AE399" s="193">
        <f t="shared" si="452"/>
        <v>3</v>
      </c>
      <c r="AF399" s="193">
        <f t="shared" si="452"/>
        <v>3</v>
      </c>
      <c r="AG399" s="208">
        <f t="shared" si="452"/>
        <v>3</v>
      </c>
      <c r="AH399" s="191"/>
      <c r="AI399" s="3"/>
      <c r="AJ399" s="3"/>
      <c r="AK399" s="3"/>
      <c r="AL399" s="3"/>
      <c r="AM399" s="3"/>
      <c r="AN399" s="3"/>
      <c r="AO399" s="3"/>
    </row>
    <row r="400" spans="1:41" s="28" customFormat="1" outlineLevel="1" x14ac:dyDescent="0.25">
      <c r="A400" s="3"/>
      <c r="B400" s="177"/>
      <c r="C400" s="168"/>
      <c r="D400" s="169"/>
      <c r="E400" s="170"/>
      <c r="F400" s="171"/>
      <c r="G400" s="172"/>
      <c r="H400" s="176"/>
      <c r="I400" s="175"/>
      <c r="J400" s="173"/>
      <c r="K400" s="176"/>
      <c r="L400" s="175"/>
      <c r="M400" s="175"/>
      <c r="N400" s="188"/>
      <c r="O400" s="174"/>
      <c r="P400" s="171"/>
      <c r="Q400" s="171"/>
      <c r="R400" s="222"/>
      <c r="S400" s="174"/>
      <c r="T400" s="171"/>
      <c r="U400" s="171"/>
      <c r="V400" s="171"/>
      <c r="W400" s="216"/>
      <c r="X400" s="174"/>
      <c r="Y400" s="175"/>
      <c r="Z400" s="171"/>
      <c r="AA400" s="171"/>
      <c r="AB400" s="216"/>
      <c r="AC400" s="174"/>
      <c r="AD400" s="175"/>
      <c r="AE400" s="171"/>
      <c r="AF400" s="217"/>
      <c r="AG400" s="216"/>
      <c r="AH400" s="191"/>
      <c r="AI400" s="3"/>
      <c r="AJ400" s="3"/>
      <c r="AK400" s="3"/>
      <c r="AL400" s="3"/>
      <c r="AM400" s="3"/>
      <c r="AN400" s="3"/>
      <c r="AO400" s="3"/>
    </row>
    <row r="401" spans="1:41" s="30" customFormat="1" ht="15" hidden="1" customHeight="1" outlineLevel="2" x14ac:dyDescent="0.25">
      <c r="A401" s="3">
        <v>2</v>
      </c>
      <c r="B401" s="377" t="s">
        <v>23</v>
      </c>
      <c r="C401" s="168">
        <v>172.16263461581568</v>
      </c>
      <c r="D401" s="169">
        <v>179583.33333333331</v>
      </c>
      <c r="E401" s="170">
        <v>0.47</v>
      </c>
      <c r="F401" s="171">
        <v>0.43908246020024305</v>
      </c>
      <c r="G401" s="172">
        <v>0.42408801855295175</v>
      </c>
      <c r="H401" s="176">
        <v>7.8914274999999998</v>
      </c>
      <c r="I401" s="175">
        <f>H401*F401</f>
        <v>3.4649874011918533</v>
      </c>
      <c r="J401" s="173">
        <f t="shared" ref="J401:J428" si="453">(I401/D401)*1000000</f>
        <v>19.294593417309628</v>
      </c>
      <c r="K401" s="176">
        <v>5.8955960000000003</v>
      </c>
      <c r="L401" s="175">
        <f>K401*(G401/F401)</f>
        <v>5.6942644092147781</v>
      </c>
      <c r="M401" s="175">
        <f>K401*G401</f>
        <v>2.5002516258287084</v>
      </c>
      <c r="N401" s="173">
        <f t="shared" ref="N401:N428" si="454">(M401/D401)*1000000</f>
        <v>13.922514853802554</v>
      </c>
      <c r="O401" s="174">
        <f>H401-L401</f>
        <v>2.1971630907852218</v>
      </c>
      <c r="P401" s="171">
        <f>I401-M401</f>
        <v>0.96473577536314492</v>
      </c>
      <c r="Q401" s="171">
        <f>J401-N401</f>
        <v>5.372078563507074</v>
      </c>
      <c r="R401" s="223">
        <f t="shared" ref="R401:R419" si="455">Q401/(24*3600)*1000000</f>
        <v>62.176835225776315</v>
      </c>
      <c r="S401" s="176">
        <v>0.81692100000000001</v>
      </c>
      <c r="T401" s="171">
        <f>S401*(G401/F401)</f>
        <v>0.78902356529181206</v>
      </c>
      <c r="U401" s="171">
        <f>S401*G401</f>
        <v>0.3464464082042959</v>
      </c>
      <c r="V401" s="171">
        <f>(U401/D401)*1000000</f>
        <v>1.9291679343162651</v>
      </c>
      <c r="W401" s="224">
        <f t="shared" ref="W401:W419" si="456">V401/(24*3600)*1000000</f>
        <v>22.32833257310492</v>
      </c>
      <c r="X401" s="176">
        <v>0.37285449999999998</v>
      </c>
      <c r="Y401" s="175">
        <f>X401*(G401/F401)</f>
        <v>0.36012170935144999</v>
      </c>
      <c r="Z401" s="171">
        <f>X401*G401</f>
        <v>0.15812312611355153</v>
      </c>
      <c r="AA401" s="171">
        <f>(Z401/D401)*1000000</f>
        <v>0.88050000620075108</v>
      </c>
      <c r="AB401" s="224">
        <f t="shared" ref="AB401:AB420" si="457">AA401/(24*3600)*1000000</f>
        <v>10.190972293990175</v>
      </c>
      <c r="AC401" s="176">
        <v>5.0579949999999999E-2</v>
      </c>
      <c r="AD401" s="175">
        <f>AC401*(G401/F401)</f>
        <v>4.8852670553556077E-2</v>
      </c>
      <c r="AE401" s="171">
        <f>AC401*G401</f>
        <v>2.1450350774007372E-2</v>
      </c>
      <c r="AF401" s="171">
        <f>(AE401/D401)*1000000</f>
        <v>0.11944510871837054</v>
      </c>
      <c r="AG401" s="224">
        <f t="shared" ref="AG401:AG420" si="458">AF401/(24*3600)*1000000</f>
        <v>1.3824665360922517</v>
      </c>
      <c r="AH401" s="191"/>
      <c r="AI401" s="3"/>
      <c r="AJ401" s="3"/>
      <c r="AK401" s="3"/>
      <c r="AL401" s="3"/>
      <c r="AM401" s="3"/>
      <c r="AN401" s="3"/>
      <c r="AO401" s="3"/>
    </row>
    <row r="402" spans="1:41" s="30" customFormat="1" ht="15" hidden="1" customHeight="1" outlineLevel="2" x14ac:dyDescent="0.25">
      <c r="A402" s="3">
        <v>5</v>
      </c>
      <c r="B402" s="378"/>
      <c r="C402" s="168">
        <v>298.94550412789391</v>
      </c>
      <c r="D402" s="169">
        <v>785000</v>
      </c>
      <c r="E402" s="170">
        <v>2</v>
      </c>
      <c r="F402" s="171">
        <v>1.7653277792596034</v>
      </c>
      <c r="G402" s="172">
        <v>1.750333337612312</v>
      </c>
      <c r="H402" s="176">
        <v>6.6124140000000002</v>
      </c>
      <c r="I402" s="175">
        <f>H402*F402</f>
        <v>11.673078122165112</v>
      </c>
      <c r="J402" s="173">
        <f>(I402/D402)*1000000</f>
        <v>14.870163212949189</v>
      </c>
      <c r="K402" s="176">
        <v>5.4515180000000001</v>
      </c>
      <c r="L402" s="175">
        <f>K402*(G402/F402)</f>
        <v>5.4052135858846553</v>
      </c>
      <c r="M402" s="175">
        <f>K402*G402</f>
        <v>9.5419736959935957</v>
      </c>
      <c r="N402" s="173">
        <f>(M402/D402)*1000000</f>
        <v>12.15538050445044</v>
      </c>
      <c r="O402" s="174">
        <f t="shared" ref="O402:Q404" si="459">H402-L402</f>
        <v>1.207200414115345</v>
      </c>
      <c r="P402" s="171">
        <f t="shared" si="459"/>
        <v>2.1311044261715164</v>
      </c>
      <c r="Q402" s="171">
        <f t="shared" si="459"/>
        <v>2.714782708498749</v>
      </c>
      <c r="R402" s="223">
        <f>Q402/(24*3600)*1000000</f>
        <v>31.421096163179968</v>
      </c>
      <c r="S402" s="176">
        <v>0.41142570000000001</v>
      </c>
      <c r="T402" s="171">
        <f>S402*(G402/F402)</f>
        <v>0.40793110895389217</v>
      </c>
      <c r="U402" s="171">
        <f>S402*G402</f>
        <v>0.72013211866048177</v>
      </c>
      <c r="V402" s="171">
        <f>(U402/D402)*1000000</f>
        <v>0.91736575625539074</v>
      </c>
      <c r="W402" s="224">
        <f>V402/(24*3600)*1000000</f>
        <v>10.617659215918874</v>
      </c>
      <c r="X402" s="176">
        <v>0.44056790000000001</v>
      </c>
      <c r="Y402" s="175">
        <f>X402*(G402/F402)</f>
        <v>0.43682577927554717</v>
      </c>
      <c r="Z402" s="171">
        <f>X402*G402</f>
        <v>0.77114068285184734</v>
      </c>
      <c r="AA402" s="171">
        <f>(Z402/D402)*1000000</f>
        <v>0.98234481891955072</v>
      </c>
      <c r="AB402" s="224">
        <f>AA402/(24*3600)*1000000</f>
        <v>11.369731700457764</v>
      </c>
      <c r="AC402" s="176">
        <v>6.2623399999999996E-2</v>
      </c>
      <c r="AD402" s="175">
        <f>AC402*(G402/F402)</f>
        <v>6.2091485797953726E-2</v>
      </c>
      <c r="AE402" s="171">
        <f>AC402*G402</f>
        <v>0.10961182473463085</v>
      </c>
      <c r="AF402" s="171">
        <f>(AE402/D402)*1000000</f>
        <v>0.13963289775112209</v>
      </c>
      <c r="AG402" s="224">
        <f>AF402/(24*3600)*1000000</f>
        <v>1.6161215017490982</v>
      </c>
      <c r="AH402" s="191"/>
      <c r="AI402" s="3"/>
      <c r="AJ402" s="3"/>
      <c r="AK402" s="3"/>
      <c r="AL402" s="3"/>
      <c r="AM402" s="3"/>
      <c r="AN402" s="3"/>
      <c r="AO402" s="3"/>
    </row>
    <row r="403" spans="1:41" s="30" customFormat="1" hidden="1" outlineLevel="2" x14ac:dyDescent="0.25">
      <c r="A403" s="3">
        <v>6</v>
      </c>
      <c r="B403" s="378"/>
      <c r="C403" s="168">
        <v>183.25715724296069</v>
      </c>
      <c r="D403" s="169">
        <v>837500</v>
      </c>
      <c r="E403" s="170">
        <v>2</v>
      </c>
      <c r="F403" s="171">
        <v>1.8465221308090205</v>
      </c>
      <c r="G403" s="172">
        <v>1.8315276891617291</v>
      </c>
      <c r="H403" s="176">
        <v>6.36693</v>
      </c>
      <c r="I403" s="175">
        <f>H403*F403</f>
        <v>11.756677150311877</v>
      </c>
      <c r="J403" s="173">
        <f>(I403/D403)*1000000</f>
        <v>14.037823463058958</v>
      </c>
      <c r="K403" s="176">
        <v>4.4747649999999997</v>
      </c>
      <c r="L403" s="175">
        <f>K403*(G403/F403)</f>
        <v>4.4384282556099146</v>
      </c>
      <c r="M403" s="175">
        <f>K403*G403</f>
        <v>8.195655999991784</v>
      </c>
      <c r="N403" s="173">
        <f>(M403/D403)*1000000</f>
        <v>9.7858579104379508</v>
      </c>
      <c r="O403" s="174">
        <f t="shared" si="459"/>
        <v>1.9285017443900854</v>
      </c>
      <c r="P403" s="171">
        <f t="shared" si="459"/>
        <v>3.5610211503200926</v>
      </c>
      <c r="Q403" s="171">
        <f t="shared" si="459"/>
        <v>4.2519655526210069</v>
      </c>
      <c r="R403" s="223">
        <f>Q403/(24*3600)*1000000</f>
        <v>49.212564266446833</v>
      </c>
      <c r="S403" s="176">
        <v>2.228367</v>
      </c>
      <c r="T403" s="171">
        <f>S403*(G403/F403)</f>
        <v>2.2102718369945014</v>
      </c>
      <c r="U403" s="171">
        <f>S403*G403</f>
        <v>4.0813158621142547</v>
      </c>
      <c r="V403" s="171">
        <f>(U403/D403)*1000000</f>
        <v>4.8732129696886624</v>
      </c>
      <c r="W403" s="224">
        <f>V403/(24*3600)*1000000</f>
        <v>56.402927889915077</v>
      </c>
      <c r="X403" s="176">
        <v>0.40665129999999999</v>
      </c>
      <c r="Y403" s="175">
        <f>X403*(G403/F403)</f>
        <v>0.40334914126227955</v>
      </c>
      <c r="Z403" s="171">
        <f>X403*G403</f>
        <v>0.74479311578361307</v>
      </c>
      <c r="AA403" s="171">
        <f>(Z403/D403)*1000000</f>
        <v>0.88930521287595587</v>
      </c>
      <c r="AB403" s="224">
        <f>AA403/(24*3600)*1000000</f>
        <v>10.292884408286527</v>
      </c>
      <c r="AC403" s="176">
        <v>0.21190580000000001</v>
      </c>
      <c r="AD403" s="175">
        <f>AC403*(G403/F403)</f>
        <v>0.21018504664437654</v>
      </c>
      <c r="AE403" s="171">
        <f>AC403*G403</f>
        <v>0.38811134019396754</v>
      </c>
      <c r="AF403" s="171">
        <f>(AE403/D403)*1000000</f>
        <v>0.46341652560473739</v>
      </c>
      <c r="AG403" s="224">
        <f>AF403/(24*3600)*1000000</f>
        <v>5.363617194499275</v>
      </c>
      <c r="AH403" s="191"/>
      <c r="AI403" s="3"/>
      <c r="AJ403" s="3"/>
      <c r="AK403" s="3"/>
      <c r="AL403" s="3"/>
      <c r="AM403" s="3"/>
      <c r="AN403" s="3"/>
      <c r="AO403" s="3"/>
    </row>
    <row r="404" spans="1:41" s="30" customFormat="1" hidden="1" outlineLevel="2" x14ac:dyDescent="0.25">
      <c r="A404" s="3">
        <v>8</v>
      </c>
      <c r="B404" s="379"/>
      <c r="C404" s="168">
        <v>246.5355528161175</v>
      </c>
      <c r="D404" s="169">
        <v>896666.66666666674</v>
      </c>
      <c r="E404" s="170">
        <v>1.9</v>
      </c>
      <c r="F404" s="171">
        <v>1.6789397876415479</v>
      </c>
      <c r="G404" s="172">
        <v>1.6639453459942566</v>
      </c>
      <c r="H404" s="176">
        <v>6.4507789999999998</v>
      </c>
      <c r="I404" s="175">
        <f>H404*F404</f>
        <v>10.830469524382556</v>
      </c>
      <c r="J404" s="173">
        <f>(I404/D404)*1000000</f>
        <v>12.078590547638537</v>
      </c>
      <c r="K404" s="176">
        <v>4.4683719999999996</v>
      </c>
      <c r="L404" s="175">
        <f>K404*(G404/F404)</f>
        <v>4.4284654210353613</v>
      </c>
      <c r="M404" s="175">
        <f>K404*G404</f>
        <v>7.4351267935710474</v>
      </c>
      <c r="N404" s="173">
        <f>(M404/D404)*1000000</f>
        <v>8.2919629668078585</v>
      </c>
      <c r="O404" s="174">
        <f t="shared" si="459"/>
        <v>2.0223135789646385</v>
      </c>
      <c r="P404" s="171">
        <f t="shared" si="459"/>
        <v>3.3953427308115085</v>
      </c>
      <c r="Q404" s="171">
        <f t="shared" si="459"/>
        <v>3.7866275808306789</v>
      </c>
      <c r="R404" s="223">
        <f t="shared" ref="R404" si="460">Q404/(24*3600)*1000000</f>
        <v>43.826708111466189</v>
      </c>
      <c r="S404" s="176">
        <v>1.2329859999999999</v>
      </c>
      <c r="T404" s="171">
        <f>S404*(G404/F404)</f>
        <v>1.2219743265826359</v>
      </c>
      <c r="U404" s="171">
        <f>S404*G404</f>
        <v>2.0516213163760741</v>
      </c>
      <c r="V404" s="171">
        <f>(U404/D404)*1000000</f>
        <v>2.2880535126870711</v>
      </c>
      <c r="W404" s="224">
        <f t="shared" ref="W404" si="461">V404/(24*3600)*1000000</f>
        <v>26.482100841285547</v>
      </c>
      <c r="X404" s="176">
        <v>0.45529599999999998</v>
      </c>
      <c r="Y404" s="175">
        <f>X404*(G404/F404)</f>
        <v>0.45122979741519192</v>
      </c>
      <c r="Z404" s="171">
        <f>X404*G404</f>
        <v>0.75758766024980106</v>
      </c>
      <c r="AA404" s="171">
        <f>(Z404/D404)*1000000</f>
        <v>0.84489330139383012</v>
      </c>
      <c r="AB404" s="224">
        <f>AA404/(24*3600)*1000000</f>
        <v>9.7788576550211825</v>
      </c>
      <c r="AC404" s="176">
        <v>5.7870249999999998E-2</v>
      </c>
      <c r="AD404" s="175">
        <f>AC404*(G404/F404)</f>
        <v>5.7353416642945493E-2</v>
      </c>
      <c r="AE404" s="171">
        <f>AC404*G404</f>
        <v>9.6292933159024124E-2</v>
      </c>
      <c r="AF404" s="171">
        <f>(AE404/D404)*1000000</f>
        <v>0.10738988828143954</v>
      </c>
      <c r="AG404" s="224">
        <f>AF404/(24*3600)*1000000</f>
        <v>1.2429385217759206</v>
      </c>
      <c r="AH404" s="191"/>
      <c r="AI404" s="3"/>
      <c r="AJ404" s="3"/>
      <c r="AK404" s="3"/>
      <c r="AL404" s="3"/>
      <c r="AM404" s="3"/>
      <c r="AN404" s="3"/>
      <c r="AO404" s="3"/>
    </row>
    <row r="405" spans="1:41" s="30" customFormat="1" outlineLevel="1" collapsed="1" x14ac:dyDescent="0.25">
      <c r="A405" s="380" t="s">
        <v>23</v>
      </c>
      <c r="B405" s="177" t="s">
        <v>19</v>
      </c>
      <c r="C405" s="178">
        <v>225.22521220069694</v>
      </c>
      <c r="D405" s="179">
        <v>674687.5</v>
      </c>
      <c r="E405" s="180">
        <v>1.5924999999999998</v>
      </c>
      <c r="F405" s="181">
        <v>1.4324680394776037</v>
      </c>
      <c r="G405" s="182">
        <v>1.4174735978303123</v>
      </c>
      <c r="H405" s="187">
        <f t="shared" ref="H405:AG405" si="462">AVERAGE(H401:H404)</f>
        <v>6.8303876250000002</v>
      </c>
      <c r="I405" s="181">
        <f t="shared" si="462"/>
        <v>9.4313030495128505</v>
      </c>
      <c r="J405" s="183">
        <f t="shared" si="462"/>
        <v>15.070292660239076</v>
      </c>
      <c r="K405" s="187">
        <f t="shared" si="462"/>
        <v>5.0725627500000003</v>
      </c>
      <c r="L405" s="181">
        <f t="shared" si="462"/>
        <v>4.9915929179361775</v>
      </c>
      <c r="M405" s="181">
        <f t="shared" si="462"/>
        <v>6.9182520288462834</v>
      </c>
      <c r="N405" s="183">
        <f t="shared" si="462"/>
        <v>11.0389290588747</v>
      </c>
      <c r="O405" s="187">
        <f t="shared" si="462"/>
        <v>1.8387947070638226</v>
      </c>
      <c r="P405" s="181">
        <f t="shared" si="462"/>
        <v>2.5130510206665657</v>
      </c>
      <c r="Q405" s="181">
        <f t="shared" si="462"/>
        <v>4.0313636013643777</v>
      </c>
      <c r="R405" s="183">
        <f t="shared" si="462"/>
        <v>46.659300941717326</v>
      </c>
      <c r="S405" s="187">
        <f t="shared" si="462"/>
        <v>1.1724249250000001</v>
      </c>
      <c r="T405" s="181">
        <f t="shared" si="462"/>
        <v>1.1573002094557103</v>
      </c>
      <c r="U405" s="181">
        <f t="shared" si="462"/>
        <v>1.7998789263387764</v>
      </c>
      <c r="V405" s="181">
        <f t="shared" si="462"/>
        <v>2.5019500432368473</v>
      </c>
      <c r="W405" s="184">
        <f t="shared" si="462"/>
        <v>28.957755130056103</v>
      </c>
      <c r="X405" s="187">
        <f t="shared" si="462"/>
        <v>0.41884242499999996</v>
      </c>
      <c r="Y405" s="181">
        <f t="shared" si="462"/>
        <v>0.41288160682611719</v>
      </c>
      <c r="Z405" s="181">
        <f t="shared" si="462"/>
        <v>0.60791114624970322</v>
      </c>
      <c r="AA405" s="181">
        <f t="shared" si="462"/>
        <v>0.89926083484752195</v>
      </c>
      <c r="AB405" s="184">
        <f t="shared" si="462"/>
        <v>10.408111514438913</v>
      </c>
      <c r="AC405" s="187">
        <f t="shared" si="462"/>
        <v>9.5744850000000006E-2</v>
      </c>
      <c r="AD405" s="181">
        <f t="shared" si="462"/>
        <v>9.4620654909707946E-2</v>
      </c>
      <c r="AE405" s="181">
        <f t="shared" si="462"/>
        <v>0.15386661221540746</v>
      </c>
      <c r="AF405" s="181">
        <f t="shared" si="462"/>
        <v>0.20747110508891739</v>
      </c>
      <c r="AG405" s="184">
        <f t="shared" si="462"/>
        <v>2.4012859385291363</v>
      </c>
      <c r="AH405" s="191"/>
      <c r="AI405" s="3"/>
      <c r="AJ405" s="3"/>
      <c r="AK405" s="3"/>
      <c r="AL405" s="3"/>
      <c r="AM405" s="3"/>
      <c r="AN405" s="3"/>
      <c r="AO405" s="3"/>
    </row>
    <row r="406" spans="1:41" s="30" customFormat="1" outlineLevel="1" x14ac:dyDescent="0.25">
      <c r="A406" s="380"/>
      <c r="B406" s="177" t="s">
        <v>20</v>
      </c>
      <c r="C406" s="178">
        <v>29.53213904074611</v>
      </c>
      <c r="D406" s="179">
        <v>166603.23228587687</v>
      </c>
      <c r="E406" s="180">
        <v>0.37490832212689046</v>
      </c>
      <c r="F406" s="181">
        <v>0.33289132719693398</v>
      </c>
      <c r="G406" s="182">
        <v>0.33289132719693398</v>
      </c>
      <c r="H406" s="187">
        <f t="shared" ref="H406:AG406" si="463">STDEV(H401:H404)/SQRT(H407)</f>
        <v>0.35732965590621951</v>
      </c>
      <c r="I406" s="181">
        <f t="shared" si="463"/>
        <v>1.9997397627531264</v>
      </c>
      <c r="J406" s="183">
        <f t="shared" si="463"/>
        <v>1.5248235650812163</v>
      </c>
      <c r="K406" s="187">
        <f t="shared" si="463"/>
        <v>0.35863159188768362</v>
      </c>
      <c r="L406" s="181">
        <f t="shared" si="463"/>
        <v>0.32760914250344964</v>
      </c>
      <c r="M406" s="181">
        <f t="shared" si="463"/>
        <v>1.5357290173190643</v>
      </c>
      <c r="N406" s="183">
        <f t="shared" si="463"/>
        <v>1.2475823580378516</v>
      </c>
      <c r="O406" s="187">
        <f t="shared" si="463"/>
        <v>0.21776626962291804</v>
      </c>
      <c r="P406" s="181">
        <f t="shared" si="463"/>
        <v>0.60689396069397727</v>
      </c>
      <c r="Q406" s="181">
        <f t="shared" si="463"/>
        <v>0.55071641203504429</v>
      </c>
      <c r="R406" s="183">
        <f t="shared" si="463"/>
        <v>6.3740325467019119</v>
      </c>
      <c r="S406" s="187">
        <f t="shared" si="463"/>
        <v>0.38989145612395187</v>
      </c>
      <c r="T406" s="181">
        <f t="shared" si="463"/>
        <v>0.38838487411022299</v>
      </c>
      <c r="U406" s="181">
        <f t="shared" si="463"/>
        <v>0.84393167063080921</v>
      </c>
      <c r="V406" s="181">
        <f t="shared" si="463"/>
        <v>0.84200288494132125</v>
      </c>
      <c r="W406" s="184">
        <f t="shared" si="463"/>
        <v>9.7454037608949236</v>
      </c>
      <c r="X406" s="187">
        <f t="shared" si="463"/>
        <v>1.8403740944047897E-2</v>
      </c>
      <c r="Y406" s="181">
        <f t="shared" si="463"/>
        <v>2.0245126567907615E-2</v>
      </c>
      <c r="Z406" s="181">
        <f t="shared" si="463"/>
        <v>0.15002579697729032</v>
      </c>
      <c r="AA406" s="181">
        <f t="shared" si="463"/>
        <v>2.9311346215350434E-2</v>
      </c>
      <c r="AB406" s="184">
        <f t="shared" si="463"/>
        <v>0.3392516923072969</v>
      </c>
      <c r="AC406" s="187">
        <f t="shared" si="463"/>
        <v>3.8799431130038274E-2</v>
      </c>
      <c r="AD406" s="181">
        <f t="shared" si="463"/>
        <v>3.8618681705621938E-2</v>
      </c>
      <c r="AE406" s="181">
        <f t="shared" si="463"/>
        <v>8.0455926659115148E-2</v>
      </c>
      <c r="AF406" s="181">
        <f t="shared" si="463"/>
        <v>8.5573996562681803E-2</v>
      </c>
      <c r="AG406" s="184">
        <f t="shared" si="463"/>
        <v>0.99043977503103953</v>
      </c>
      <c r="AH406" s="191"/>
      <c r="AI406" s="3"/>
      <c r="AJ406" s="3"/>
      <c r="AK406" s="3"/>
      <c r="AL406" s="3"/>
      <c r="AM406" s="3"/>
      <c r="AN406" s="3"/>
      <c r="AO406" s="3"/>
    </row>
    <row r="407" spans="1:41" s="30" customFormat="1" outlineLevel="1" x14ac:dyDescent="0.25">
      <c r="A407" s="380"/>
      <c r="B407" s="177" t="s">
        <v>21</v>
      </c>
      <c r="C407" s="185">
        <v>4</v>
      </c>
      <c r="D407" s="186">
        <v>4</v>
      </c>
      <c r="E407" s="18">
        <v>4</v>
      </c>
      <c r="F407" s="18">
        <v>4</v>
      </c>
      <c r="G407" s="18">
        <v>4</v>
      </c>
      <c r="H407" s="203">
        <f t="shared" ref="H407:AG407" si="464">COUNT(H401:H404)</f>
        <v>4</v>
      </c>
      <c r="I407" s="193">
        <f t="shared" si="464"/>
        <v>4</v>
      </c>
      <c r="J407" s="211">
        <f t="shared" si="464"/>
        <v>4</v>
      </c>
      <c r="K407" s="203">
        <f t="shared" si="464"/>
        <v>4</v>
      </c>
      <c r="L407" s="193">
        <f t="shared" si="464"/>
        <v>4</v>
      </c>
      <c r="M407" s="193">
        <f t="shared" si="464"/>
        <v>4</v>
      </c>
      <c r="N407" s="211">
        <f t="shared" si="464"/>
        <v>4</v>
      </c>
      <c r="O407" s="203">
        <f t="shared" si="464"/>
        <v>4</v>
      </c>
      <c r="P407" s="193">
        <f t="shared" si="464"/>
        <v>4</v>
      </c>
      <c r="Q407" s="193">
        <f t="shared" si="464"/>
        <v>4</v>
      </c>
      <c r="R407" s="211">
        <f t="shared" si="464"/>
        <v>4</v>
      </c>
      <c r="S407" s="203">
        <f t="shared" si="464"/>
        <v>4</v>
      </c>
      <c r="T407" s="193">
        <f t="shared" si="464"/>
        <v>4</v>
      </c>
      <c r="U407" s="193">
        <f t="shared" si="464"/>
        <v>4</v>
      </c>
      <c r="V407" s="193">
        <f t="shared" si="464"/>
        <v>4</v>
      </c>
      <c r="W407" s="208">
        <f t="shared" si="464"/>
        <v>4</v>
      </c>
      <c r="X407" s="203">
        <f t="shared" si="464"/>
        <v>4</v>
      </c>
      <c r="Y407" s="193">
        <f t="shared" si="464"/>
        <v>4</v>
      </c>
      <c r="Z407" s="193">
        <f t="shared" si="464"/>
        <v>4</v>
      </c>
      <c r="AA407" s="193">
        <f t="shared" si="464"/>
        <v>4</v>
      </c>
      <c r="AB407" s="208">
        <f t="shared" si="464"/>
        <v>4</v>
      </c>
      <c r="AC407" s="203">
        <f t="shared" si="464"/>
        <v>4</v>
      </c>
      <c r="AD407" s="193">
        <f t="shared" si="464"/>
        <v>4</v>
      </c>
      <c r="AE407" s="193">
        <f t="shared" si="464"/>
        <v>4</v>
      </c>
      <c r="AF407" s="193">
        <f t="shared" si="464"/>
        <v>4</v>
      </c>
      <c r="AG407" s="208">
        <f t="shared" si="464"/>
        <v>4</v>
      </c>
      <c r="AH407" s="191"/>
      <c r="AI407" s="3"/>
      <c r="AJ407" s="3"/>
      <c r="AK407" s="3"/>
      <c r="AL407" s="3"/>
      <c r="AM407" s="3"/>
      <c r="AN407" s="3"/>
      <c r="AO407" s="3"/>
    </row>
    <row r="408" spans="1:41" s="30" customFormat="1" outlineLevel="1" x14ac:dyDescent="0.25">
      <c r="A408" s="3"/>
      <c r="B408" s="177"/>
      <c r="C408" s="168"/>
      <c r="D408" s="169"/>
      <c r="E408" s="170"/>
      <c r="F408" s="171"/>
      <c r="G408" s="172"/>
      <c r="H408" s="176"/>
      <c r="I408" s="175"/>
      <c r="J408" s="173"/>
      <c r="K408" s="176"/>
      <c r="L408" s="175"/>
      <c r="M408" s="175"/>
      <c r="N408" s="188"/>
      <c r="O408" s="174"/>
      <c r="P408" s="171"/>
      <c r="Q408" s="171"/>
      <c r="R408" s="222"/>
      <c r="S408" s="174"/>
      <c r="T408" s="171"/>
      <c r="U408" s="171"/>
      <c r="V408" s="171"/>
      <c r="W408" s="216"/>
      <c r="X408" s="174"/>
      <c r="Y408" s="175"/>
      <c r="Z408" s="171"/>
      <c r="AA408" s="171"/>
      <c r="AB408" s="216"/>
      <c r="AC408" s="174"/>
      <c r="AD408" s="175"/>
      <c r="AE408" s="171"/>
      <c r="AF408" s="217"/>
      <c r="AG408" s="216"/>
      <c r="AH408" s="191"/>
      <c r="AI408" s="3"/>
      <c r="AJ408" s="3"/>
      <c r="AK408" s="3"/>
      <c r="AL408" s="3"/>
      <c r="AM408" s="3"/>
      <c r="AN408" s="3"/>
      <c r="AO408" s="3"/>
    </row>
    <row r="409" spans="1:41" s="30" customFormat="1" hidden="1" outlineLevel="2" x14ac:dyDescent="0.25">
      <c r="A409" s="3">
        <v>2</v>
      </c>
      <c r="B409" s="377" t="s">
        <v>24</v>
      </c>
      <c r="C409" s="168">
        <v>172.16263461581568</v>
      </c>
      <c r="D409" s="169">
        <v>718333.33333333326</v>
      </c>
      <c r="E409" s="170">
        <v>2</v>
      </c>
      <c r="F409" s="171">
        <v>1.8763298408009723</v>
      </c>
      <c r="G409" s="172">
        <v>1.8463409575063898</v>
      </c>
      <c r="H409" s="176">
        <v>7.0843429999999996</v>
      </c>
      <c r="I409" s="175">
        <f>H409*F409</f>
        <v>13.292564173369481</v>
      </c>
      <c r="J409" s="173">
        <f>(I409/D409)*1000000</f>
        <v>18.504729707706936</v>
      </c>
      <c r="K409" s="176">
        <v>2.0026419999999998</v>
      </c>
      <c r="L409" s="175">
        <f>K409*(G409/F409)</f>
        <v>1.9706343028921225</v>
      </c>
      <c r="M409" s="175">
        <f>K409*G409</f>
        <v>3.6975599478225112</v>
      </c>
      <c r="N409" s="173">
        <f>(M409/D409)*1000000</f>
        <v>5.1474152405881837</v>
      </c>
      <c r="O409" s="174">
        <f>H409-L409</f>
        <v>5.1137086971078771</v>
      </c>
      <c r="P409" s="171">
        <f>I409-M409</f>
        <v>9.595004225546969</v>
      </c>
      <c r="Q409" s="171">
        <f>J409-N409</f>
        <v>13.357314467118751</v>
      </c>
      <c r="R409" s="223">
        <f t="shared" ref="R409" si="465">Q409/(48*3600)*1000000</f>
        <v>77.299273536566844</v>
      </c>
      <c r="S409" s="176">
        <v>2.036781</v>
      </c>
      <c r="T409" s="171">
        <f>S409*(G409/F409)</f>
        <v>2.0042276682896496</v>
      </c>
      <c r="U409" s="171">
        <f>S409*G409</f>
        <v>3.7605921817708219</v>
      </c>
      <c r="V409" s="171">
        <f>(U409/D409)*1000000</f>
        <v>5.2351631300753905</v>
      </c>
      <c r="W409" s="224">
        <f>V409/(48*3600)*1000000</f>
        <v>30.296082928677027</v>
      </c>
      <c r="X409" s="176">
        <v>2.5893760000000001</v>
      </c>
      <c r="Y409" s="175">
        <f>X409*(G409/F409)</f>
        <v>2.547990688643099</v>
      </c>
      <c r="Z409" s="171">
        <f>X409*G409</f>
        <v>4.780870963184066</v>
      </c>
      <c r="AA409" s="171">
        <f>(Z409/D409)*1000000</f>
        <v>6.655504821137912</v>
      </c>
      <c r="AB409" s="224">
        <f>AA409/(48*3600)*1000000</f>
        <v>38.51565290010366</v>
      </c>
      <c r="AC409" s="176">
        <v>0.82197560000000003</v>
      </c>
      <c r="AD409" s="175">
        <f>AC409*(G409/F409)</f>
        <v>0.80883818151238929</v>
      </c>
      <c r="AE409" s="171">
        <f>AC409*G409</f>
        <v>1.5176472163508894</v>
      </c>
      <c r="AF409" s="171">
        <f>(AE409/D409)*1000000</f>
        <v>2.112733943875948</v>
      </c>
      <c r="AG409" s="224">
        <f>AF409/(48*3600)*1000000</f>
        <v>12.22646958261544</v>
      </c>
      <c r="AH409" s="191"/>
      <c r="AI409" s="3"/>
      <c r="AJ409" s="3"/>
      <c r="AK409" s="3"/>
      <c r="AL409" s="3"/>
      <c r="AM409" s="3"/>
      <c r="AN409" s="3"/>
      <c r="AO409" s="3"/>
    </row>
    <row r="410" spans="1:41" s="30" customFormat="1" hidden="1" outlineLevel="2" x14ac:dyDescent="0.25">
      <c r="A410" s="3">
        <v>5</v>
      </c>
      <c r="B410" s="378"/>
      <c r="C410" s="168"/>
      <c r="D410" s="169"/>
      <c r="E410" s="170"/>
      <c r="F410" s="171">
        <v>0</v>
      </c>
      <c r="G410" s="172">
        <v>-2.9988883294582557E-2</v>
      </c>
      <c r="H410" s="176"/>
      <c r="I410" s="175"/>
      <c r="J410" s="173"/>
      <c r="K410" s="176"/>
      <c r="L410" s="175"/>
      <c r="M410" s="175"/>
      <c r="N410" s="173"/>
      <c r="O410" s="174"/>
      <c r="P410" s="171"/>
      <c r="Q410" s="171"/>
      <c r="R410" s="223"/>
      <c r="S410" s="176"/>
      <c r="T410" s="171"/>
      <c r="U410" s="171"/>
      <c r="V410" s="171"/>
      <c r="W410" s="224"/>
      <c r="X410" s="176"/>
      <c r="Y410" s="175"/>
      <c r="Z410" s="171"/>
      <c r="AA410" s="171"/>
      <c r="AB410" s="224"/>
      <c r="AC410" s="176"/>
      <c r="AD410" s="175"/>
      <c r="AE410" s="171"/>
      <c r="AF410" s="171"/>
      <c r="AG410" s="224"/>
      <c r="AH410" s="191"/>
      <c r="AI410" s="3"/>
      <c r="AJ410" s="3"/>
      <c r="AK410" s="3"/>
      <c r="AL410" s="3"/>
      <c r="AM410" s="3"/>
      <c r="AN410" s="3"/>
      <c r="AO410" s="3"/>
    </row>
    <row r="411" spans="1:41" s="30" customFormat="1" hidden="1" outlineLevel="2" x14ac:dyDescent="0.25">
      <c r="A411" s="3">
        <v>6</v>
      </c>
      <c r="B411" s="378"/>
      <c r="C411" s="168">
        <v>183.25715724296069</v>
      </c>
      <c r="D411" s="169">
        <v>837500</v>
      </c>
      <c r="E411" s="170">
        <v>2</v>
      </c>
      <c r="F411" s="171">
        <v>1.8465221308090205</v>
      </c>
      <c r="G411" s="172">
        <v>1.816533247514438</v>
      </c>
      <c r="H411" s="176">
        <v>6.5364110000000002</v>
      </c>
      <c r="I411" s="175">
        <f>H411*F411</f>
        <v>12.06962756756352</v>
      </c>
      <c r="J411" s="173">
        <f>(I411/D411)*1000000</f>
        <v>14.411495603060919</v>
      </c>
      <c r="K411" s="176">
        <v>3.2872789999999998</v>
      </c>
      <c r="L411" s="175">
        <f>K411*(G411/F411)</f>
        <v>3.233891160968501</v>
      </c>
      <c r="M411" s="175">
        <f>K411*G411</f>
        <v>5.9714515973560136</v>
      </c>
      <c r="N411" s="173">
        <f>(M411/D411)*1000000</f>
        <v>7.1300914595295684</v>
      </c>
      <c r="O411" s="174">
        <f t="shared" ref="O411:Q412" si="466">H411-L411</f>
        <v>3.3025198390314991</v>
      </c>
      <c r="P411" s="171">
        <f t="shared" si="466"/>
        <v>6.0981759702075067</v>
      </c>
      <c r="Q411" s="171">
        <f t="shared" si="466"/>
        <v>7.2814041435313506</v>
      </c>
      <c r="R411" s="223">
        <f>Q411/(48*3600)*1000000</f>
        <v>42.137755460250865</v>
      </c>
      <c r="S411" s="176">
        <v>1.818913</v>
      </c>
      <c r="T411" s="171">
        <f>S411*(G411/F411)</f>
        <v>1.7893725093825925</v>
      </c>
      <c r="U411" s="171">
        <f>S411*G411</f>
        <v>3.3041159388362291</v>
      </c>
      <c r="V411" s="171">
        <f>(U411/D411)*1000000</f>
        <v>3.94521306129699</v>
      </c>
      <c r="W411" s="224">
        <f>V411/(48*3600)*1000000</f>
        <v>22.831094104727953</v>
      </c>
      <c r="X411" s="176">
        <v>2.0337010000000002</v>
      </c>
      <c r="Y411" s="175">
        <f>X411*(G411/F411)</f>
        <v>2.0006721936144767</v>
      </c>
      <c r="Z411" s="171">
        <f>X411*G411</f>
        <v>3.6942854820033606</v>
      </c>
      <c r="AA411" s="171">
        <f>(Z411/D411)*1000000</f>
        <v>4.4110871426905804</v>
      </c>
      <c r="AB411" s="224">
        <f>AA411/(48*3600)*1000000</f>
        <v>25.527124668348268</v>
      </c>
      <c r="AC411" s="176">
        <v>0.96613990000000005</v>
      </c>
      <c r="AD411" s="175">
        <f>AC411*(G411/F411)</f>
        <v>0.95044907440743298</v>
      </c>
      <c r="AE411" s="171">
        <f>AC411*G411</f>
        <v>1.7550252501002745</v>
      </c>
      <c r="AF411" s="171">
        <f>(AE411/D411)*1000000</f>
        <v>2.0955525374331638</v>
      </c>
      <c r="AG411" s="224">
        <f>AF411/(48*3600)*1000000</f>
        <v>12.127040147182662</v>
      </c>
      <c r="AH411" s="191"/>
      <c r="AI411" s="3"/>
      <c r="AJ411" s="3"/>
      <c r="AK411" s="3"/>
      <c r="AL411" s="3"/>
      <c r="AM411" s="3"/>
      <c r="AN411" s="3"/>
      <c r="AO411" s="3"/>
    </row>
    <row r="412" spans="1:41" s="30" customFormat="1" hidden="1" outlineLevel="2" x14ac:dyDescent="0.25">
      <c r="A412" s="3">
        <v>8</v>
      </c>
      <c r="B412" s="379"/>
      <c r="C412" s="168">
        <v>246.5355528161175</v>
      </c>
      <c r="D412" s="169">
        <v>896666.66666666674</v>
      </c>
      <c r="E412" s="170">
        <v>1.9</v>
      </c>
      <c r="F412" s="171">
        <v>1.6789397876415479</v>
      </c>
      <c r="G412" s="172">
        <v>1.6489509043469655</v>
      </c>
      <c r="H412" s="176">
        <v>6.293139</v>
      </c>
      <c r="I412" s="175">
        <f>H412*F412</f>
        <v>10.565801456258743</v>
      </c>
      <c r="J412" s="173">
        <f>(I412/D412)*1000000</f>
        <v>11.783421698429825</v>
      </c>
      <c r="K412" s="176">
        <v>2.2945950000000002</v>
      </c>
      <c r="L412" s="175">
        <f>K412*(G412/F412)</f>
        <v>2.2536094076816506</v>
      </c>
      <c r="M412" s="175">
        <f>K412*G412</f>
        <v>3.7836745003600254</v>
      </c>
      <c r="N412" s="173">
        <f>(M412/D412)*1000000</f>
        <v>4.2197113386914777</v>
      </c>
      <c r="O412" s="174">
        <f t="shared" si="466"/>
        <v>4.039529592318349</v>
      </c>
      <c r="P412" s="171">
        <f t="shared" si="466"/>
        <v>6.7821269558987183</v>
      </c>
      <c r="Q412" s="171">
        <f t="shared" si="466"/>
        <v>7.563710359738347</v>
      </c>
      <c r="R412" s="223">
        <f>Q412/(48*3600)*1000000</f>
        <v>43.771471989226541</v>
      </c>
      <c r="S412" s="176">
        <v>2.037957</v>
      </c>
      <c r="T412" s="171">
        <f>S412*(G412/F412)</f>
        <v>2.0015554237896769</v>
      </c>
      <c r="U412" s="171">
        <f>S412*G412</f>
        <v>3.3604910381702289</v>
      </c>
      <c r="V412" s="171">
        <f>(U412/D412)*1000000</f>
        <v>3.7477595221229314</v>
      </c>
      <c r="W412" s="224">
        <f>V412/(48*3600)*1000000</f>
        <v>21.688423160433629</v>
      </c>
      <c r="X412" s="176">
        <v>1.9497549999999999</v>
      </c>
      <c r="Y412" s="175">
        <f>X412*(G412/F412)</f>
        <v>1.9149288700944334</v>
      </c>
      <c r="Z412" s="171">
        <f>X412*G412</f>
        <v>3.2150502705050177</v>
      </c>
      <c r="AA412" s="171">
        <f>(Z412/D412)*1000000</f>
        <v>3.5855579224963021</v>
      </c>
      <c r="AB412" s="224">
        <f>AA412/(48*3600)*1000000</f>
        <v>20.749756495927677</v>
      </c>
      <c r="AC412" s="176">
        <v>0.51167669999999998</v>
      </c>
      <c r="AD412" s="175">
        <f>AC412*(G412/F412)</f>
        <v>0.50253723415744456</v>
      </c>
      <c r="AE412" s="171">
        <f>AC412*G412</f>
        <v>0.84372975719827092</v>
      </c>
      <c r="AF412" s="171">
        <f>(AE412/D412)*1000000</f>
        <v>0.9409625544962128</v>
      </c>
      <c r="AG412" s="224">
        <f>AF412/(48*3600)*1000000</f>
        <v>5.4453851533345645</v>
      </c>
      <c r="AH412" s="191"/>
      <c r="AI412" s="3"/>
      <c r="AJ412" s="3"/>
      <c r="AK412" s="3"/>
      <c r="AL412" s="3"/>
      <c r="AM412" s="3"/>
      <c r="AN412" s="3"/>
      <c r="AO412" s="3"/>
    </row>
    <row r="413" spans="1:41" s="30" customFormat="1" outlineLevel="1" collapsed="1" x14ac:dyDescent="0.25">
      <c r="A413" s="380" t="s">
        <v>24</v>
      </c>
      <c r="B413" s="177" t="s">
        <v>19</v>
      </c>
      <c r="C413" s="178">
        <v>200.65178155829798</v>
      </c>
      <c r="D413" s="179">
        <v>817500</v>
      </c>
      <c r="E413" s="180">
        <v>1.9666666666666668</v>
      </c>
      <c r="F413" s="181">
        <v>1.3504479398128852</v>
      </c>
      <c r="G413" s="182">
        <v>1.3204590565183028</v>
      </c>
      <c r="H413" s="187">
        <f t="shared" ref="H413:AG413" si="467">AVERAGE(H409:H412)</f>
        <v>6.6379643333333336</v>
      </c>
      <c r="I413" s="181">
        <f t="shared" si="467"/>
        <v>11.975997732397246</v>
      </c>
      <c r="J413" s="183">
        <f t="shared" si="467"/>
        <v>14.899882336399228</v>
      </c>
      <c r="K413" s="187">
        <f t="shared" si="467"/>
        <v>2.5281720000000001</v>
      </c>
      <c r="L413" s="181">
        <f t="shared" si="467"/>
        <v>2.4860449571807579</v>
      </c>
      <c r="M413" s="181">
        <f t="shared" si="467"/>
        <v>4.484228681846183</v>
      </c>
      <c r="N413" s="183">
        <f t="shared" si="467"/>
        <v>5.4990726796030769</v>
      </c>
      <c r="O413" s="187">
        <f t="shared" si="467"/>
        <v>4.1519193761525752</v>
      </c>
      <c r="P413" s="181">
        <f t="shared" si="467"/>
        <v>7.4917690505510643</v>
      </c>
      <c r="Q413" s="181">
        <f t="shared" si="467"/>
        <v>9.4008096567961505</v>
      </c>
      <c r="R413" s="183">
        <f t="shared" si="467"/>
        <v>54.40283366201475</v>
      </c>
      <c r="S413" s="187">
        <f t="shared" si="467"/>
        <v>1.9645503333333334</v>
      </c>
      <c r="T413" s="181">
        <f t="shared" si="467"/>
        <v>1.9317185338206395</v>
      </c>
      <c r="U413" s="181">
        <f t="shared" si="467"/>
        <v>3.4750663862590936</v>
      </c>
      <c r="V413" s="181">
        <f t="shared" si="467"/>
        <v>4.3093785711651043</v>
      </c>
      <c r="W413" s="184">
        <f t="shared" si="467"/>
        <v>24.938533397946202</v>
      </c>
      <c r="X413" s="187">
        <f t="shared" si="467"/>
        <v>2.190944</v>
      </c>
      <c r="Y413" s="181">
        <f t="shared" si="467"/>
        <v>2.1545305841173366</v>
      </c>
      <c r="Z413" s="181">
        <f t="shared" si="467"/>
        <v>3.8967355718974814</v>
      </c>
      <c r="AA413" s="181">
        <f t="shared" si="467"/>
        <v>4.8840499621082651</v>
      </c>
      <c r="AB413" s="184">
        <f t="shared" si="467"/>
        <v>28.264178021459866</v>
      </c>
      <c r="AC413" s="187">
        <f t="shared" si="467"/>
        <v>0.76659739999999987</v>
      </c>
      <c r="AD413" s="181">
        <f t="shared" si="467"/>
        <v>0.75394149669242216</v>
      </c>
      <c r="AE413" s="181">
        <f t="shared" si="467"/>
        <v>1.3721340745498116</v>
      </c>
      <c r="AF413" s="181">
        <f t="shared" si="467"/>
        <v>1.7164163452684413</v>
      </c>
      <c r="AG413" s="184">
        <f t="shared" si="467"/>
        <v>9.9329649610442221</v>
      </c>
      <c r="AH413" s="191"/>
      <c r="AI413" s="3"/>
      <c r="AJ413" s="3"/>
      <c r="AK413" s="3"/>
      <c r="AL413" s="3"/>
      <c r="AM413" s="3"/>
      <c r="AN413" s="3"/>
      <c r="AO413" s="3"/>
    </row>
    <row r="414" spans="1:41" s="30" customFormat="1" outlineLevel="1" x14ac:dyDescent="0.25">
      <c r="A414" s="380"/>
      <c r="B414" s="177" t="s">
        <v>20</v>
      </c>
      <c r="C414" s="178">
        <v>23.164358086731593</v>
      </c>
      <c r="D414" s="179">
        <v>52442.649451390665</v>
      </c>
      <c r="E414" s="180">
        <v>3.3333333333331501E-2</v>
      </c>
      <c r="F414" s="181">
        <v>0.45224052496008399</v>
      </c>
      <c r="G414" s="182">
        <v>0.45224052496008399</v>
      </c>
      <c r="H414" s="187">
        <f t="shared" ref="H414:AG414" si="468">STDEV(H409:H412)/SQRT(H415)</f>
        <v>0.2339770302382502</v>
      </c>
      <c r="I414" s="181">
        <f t="shared" si="468"/>
        <v>0.78853950194462485</v>
      </c>
      <c r="J414" s="183">
        <f t="shared" si="468"/>
        <v>1.9555806077197586</v>
      </c>
      <c r="K414" s="187">
        <f t="shared" si="468"/>
        <v>0.38879802667494701</v>
      </c>
      <c r="L414" s="181">
        <f t="shared" si="468"/>
        <v>0.38274194346951518</v>
      </c>
      <c r="M414" s="181">
        <f t="shared" si="468"/>
        <v>0.74402686540941065</v>
      </c>
      <c r="N414" s="183">
        <f t="shared" si="468"/>
        <v>0.85835605039580842</v>
      </c>
      <c r="O414" s="187">
        <f t="shared" si="468"/>
        <v>0.52585640230571495</v>
      </c>
      <c r="P414" s="181">
        <f t="shared" si="468"/>
        <v>1.069991571417277</v>
      </c>
      <c r="Q414" s="181">
        <f t="shared" si="468"/>
        <v>1.9799302963746537</v>
      </c>
      <c r="R414" s="183">
        <f t="shared" si="468"/>
        <v>11.457929955871853</v>
      </c>
      <c r="S414" s="187">
        <f t="shared" si="468"/>
        <v>7.2819457997921902E-2</v>
      </c>
      <c r="T414" s="181">
        <f t="shared" si="468"/>
        <v>7.1177192572843051E-2</v>
      </c>
      <c r="U414" s="181">
        <f t="shared" si="468"/>
        <v>0.14368747670225554</v>
      </c>
      <c r="V414" s="181">
        <f t="shared" si="468"/>
        <v>0.46638852264702635</v>
      </c>
      <c r="W414" s="184">
        <f t="shared" si="468"/>
        <v>2.699007654207334</v>
      </c>
      <c r="X414" s="187">
        <f t="shared" si="468"/>
        <v>0.20068447597908629</v>
      </c>
      <c r="Y414" s="181">
        <f t="shared" si="468"/>
        <v>0.1982810461374917</v>
      </c>
      <c r="Z414" s="181">
        <f t="shared" si="468"/>
        <v>0.46320914627522919</v>
      </c>
      <c r="AA414" s="181">
        <f t="shared" si="468"/>
        <v>0.91722659169430321</v>
      </c>
      <c r="AB414" s="184">
        <f t="shared" si="468"/>
        <v>5.3080242574902021</v>
      </c>
      <c r="AC414" s="187">
        <f t="shared" si="468"/>
        <v>0.13408238613503035</v>
      </c>
      <c r="AD414" s="181">
        <f t="shared" si="468"/>
        <v>0.13218230928305066</v>
      </c>
      <c r="AE414" s="181">
        <f t="shared" si="468"/>
        <v>0.27294408748160137</v>
      </c>
      <c r="AF414" s="181">
        <f t="shared" si="468"/>
        <v>0.38775861752689372</v>
      </c>
      <c r="AG414" s="184">
        <f t="shared" si="468"/>
        <v>2.2439734810584082</v>
      </c>
      <c r="AH414" s="191"/>
      <c r="AI414" s="3"/>
      <c r="AJ414" s="3"/>
      <c r="AK414" s="3"/>
      <c r="AL414" s="3"/>
      <c r="AM414" s="3"/>
      <c r="AN414" s="3"/>
      <c r="AO414" s="3"/>
    </row>
    <row r="415" spans="1:41" s="30" customFormat="1" outlineLevel="1" x14ac:dyDescent="0.25">
      <c r="A415" s="380"/>
      <c r="B415" s="177" t="s">
        <v>21</v>
      </c>
      <c r="C415" s="185">
        <v>3</v>
      </c>
      <c r="D415" s="186">
        <v>3</v>
      </c>
      <c r="E415" s="18">
        <v>3</v>
      </c>
      <c r="F415" s="18">
        <v>4</v>
      </c>
      <c r="G415" s="18">
        <v>4</v>
      </c>
      <c r="H415" s="203">
        <f t="shared" ref="H415:AG415" si="469">COUNT(H409:H412)</f>
        <v>3</v>
      </c>
      <c r="I415" s="193">
        <f t="shared" si="469"/>
        <v>3</v>
      </c>
      <c r="J415" s="211">
        <f t="shared" si="469"/>
        <v>3</v>
      </c>
      <c r="K415" s="203">
        <f t="shared" si="469"/>
        <v>3</v>
      </c>
      <c r="L415" s="193">
        <f t="shared" si="469"/>
        <v>3</v>
      </c>
      <c r="M415" s="193">
        <f t="shared" si="469"/>
        <v>3</v>
      </c>
      <c r="N415" s="211">
        <f t="shared" si="469"/>
        <v>3</v>
      </c>
      <c r="O415" s="203">
        <f t="shared" si="469"/>
        <v>3</v>
      </c>
      <c r="P415" s="193">
        <f t="shared" si="469"/>
        <v>3</v>
      </c>
      <c r="Q415" s="193">
        <f t="shared" si="469"/>
        <v>3</v>
      </c>
      <c r="R415" s="211">
        <f t="shared" si="469"/>
        <v>3</v>
      </c>
      <c r="S415" s="203">
        <f t="shared" si="469"/>
        <v>3</v>
      </c>
      <c r="T415" s="193">
        <f t="shared" si="469"/>
        <v>3</v>
      </c>
      <c r="U415" s="193">
        <f t="shared" si="469"/>
        <v>3</v>
      </c>
      <c r="V415" s="193">
        <f t="shared" si="469"/>
        <v>3</v>
      </c>
      <c r="W415" s="208">
        <f t="shared" si="469"/>
        <v>3</v>
      </c>
      <c r="X415" s="203">
        <f t="shared" si="469"/>
        <v>3</v>
      </c>
      <c r="Y415" s="193">
        <f t="shared" si="469"/>
        <v>3</v>
      </c>
      <c r="Z415" s="193">
        <f t="shared" si="469"/>
        <v>3</v>
      </c>
      <c r="AA415" s="193">
        <f t="shared" si="469"/>
        <v>3</v>
      </c>
      <c r="AB415" s="208">
        <f t="shared" si="469"/>
        <v>3</v>
      </c>
      <c r="AC415" s="203">
        <f t="shared" si="469"/>
        <v>3</v>
      </c>
      <c r="AD415" s="193">
        <f t="shared" si="469"/>
        <v>3</v>
      </c>
      <c r="AE415" s="193">
        <f t="shared" si="469"/>
        <v>3</v>
      </c>
      <c r="AF415" s="193">
        <f t="shared" si="469"/>
        <v>3</v>
      </c>
      <c r="AG415" s="208">
        <f t="shared" si="469"/>
        <v>3</v>
      </c>
      <c r="AH415" s="191"/>
      <c r="AI415" s="3"/>
      <c r="AJ415" s="3"/>
      <c r="AK415" s="3"/>
      <c r="AL415" s="3"/>
      <c r="AM415" s="3"/>
      <c r="AN415" s="3"/>
      <c r="AO415" s="3"/>
    </row>
    <row r="416" spans="1:41" s="30" customFormat="1" outlineLevel="1" x14ac:dyDescent="0.25">
      <c r="A416" s="3"/>
      <c r="B416" s="177"/>
      <c r="C416" s="168"/>
      <c r="D416" s="169"/>
      <c r="E416" s="170"/>
      <c r="F416" s="171"/>
      <c r="G416" s="172"/>
      <c r="H416" s="176"/>
      <c r="I416" s="175"/>
      <c r="J416" s="173"/>
      <c r="K416" s="176"/>
      <c r="L416" s="175"/>
      <c r="M416" s="175"/>
      <c r="N416" s="188"/>
      <c r="O416" s="174"/>
      <c r="P416" s="171"/>
      <c r="Q416" s="171"/>
      <c r="R416" s="222"/>
      <c r="S416" s="174"/>
      <c r="T416" s="171"/>
      <c r="U416" s="171"/>
      <c r="V416" s="171"/>
      <c r="W416" s="216"/>
      <c r="X416" s="174"/>
      <c r="Y416" s="175"/>
      <c r="Z416" s="171"/>
      <c r="AA416" s="171"/>
      <c r="AB416" s="216"/>
      <c r="AC416" s="174"/>
      <c r="AD416" s="175"/>
      <c r="AE416" s="171"/>
      <c r="AF416" s="217"/>
      <c r="AG416" s="216"/>
      <c r="AH416" s="191"/>
      <c r="AI416" s="3"/>
      <c r="AJ416" s="3"/>
      <c r="AK416" s="3"/>
      <c r="AL416" s="3"/>
      <c r="AM416" s="3"/>
      <c r="AN416" s="3"/>
      <c r="AO416" s="3"/>
    </row>
    <row r="417" spans="1:41" s="30" customFormat="1" hidden="1" outlineLevel="2" x14ac:dyDescent="0.25">
      <c r="A417" s="3">
        <v>2</v>
      </c>
      <c r="B417" s="377" t="s">
        <v>25</v>
      </c>
      <c r="C417" s="168">
        <v>172.16263461581568</v>
      </c>
      <c r="D417" s="169">
        <v>179583.33333333331</v>
      </c>
      <c r="E417" s="170">
        <v>0.47</v>
      </c>
      <c r="F417" s="171">
        <v>0.43908246020024305</v>
      </c>
      <c r="G417" s="172">
        <v>0.39235975492498104</v>
      </c>
      <c r="H417" s="176">
        <f>AVERAGE(H419:H420)</f>
        <v>13.160181999999999</v>
      </c>
      <c r="I417" s="175">
        <f>H417*F417</f>
        <v>5.7784050892429546</v>
      </c>
      <c r="J417" s="173">
        <f t="shared" si="453"/>
        <v>32.176733675598825</v>
      </c>
      <c r="K417" s="176">
        <f>AVERAGE(K419:K420)</f>
        <v>12.557171</v>
      </c>
      <c r="L417" s="175">
        <f>K417*(G417/F417)</f>
        <v>11.220964130209527</v>
      </c>
      <c r="M417" s="175">
        <f>K417*G417</f>
        <v>4.9269285361110793</v>
      </c>
      <c r="N417" s="173">
        <f t="shared" si="454"/>
        <v>27.43533291569975</v>
      </c>
      <c r="O417" s="174">
        <f>H417-L417</f>
        <v>1.9392178697904718</v>
      </c>
      <c r="P417" s="171">
        <f>I417-M417</f>
        <v>0.85147655313187531</v>
      </c>
      <c r="Q417" s="171">
        <f>J417-N417</f>
        <v>4.7414007598990757</v>
      </c>
      <c r="R417" s="223">
        <f t="shared" si="455"/>
        <v>54.877323609943005</v>
      </c>
      <c r="S417" s="176">
        <v>1.211678</v>
      </c>
      <c r="T417" s="171">
        <f>S417*(G417/F417)</f>
        <v>1.0827435077028114</v>
      </c>
      <c r="U417" s="171">
        <f>S417*G417</f>
        <v>0.4754136831279912</v>
      </c>
      <c r="V417" s="171">
        <f>(U417/D417)*1000000</f>
        <v>2.6473151728704849</v>
      </c>
      <c r="W417" s="224">
        <f t="shared" si="456"/>
        <v>30.640221908223207</v>
      </c>
      <c r="X417" s="176">
        <v>0.39072279999999998</v>
      </c>
      <c r="Y417" s="175">
        <f>X417*(G417/F417)</f>
        <v>0.34914603963384988</v>
      </c>
      <c r="Z417" s="171">
        <f>X417*G417</f>
        <v>0.15330390205160238</v>
      </c>
      <c r="AA417" s="171">
        <f>(Z417/D417)*1000000</f>
        <v>0.85366441977690433</v>
      </c>
      <c r="AB417" s="224">
        <f t="shared" si="457"/>
        <v>9.8803752288993554</v>
      </c>
      <c r="AC417" s="176">
        <v>0.1126847</v>
      </c>
      <c r="AD417" s="175">
        <f>AC417*(G417/F417)</f>
        <v>0.10069393629531855</v>
      </c>
      <c r="AE417" s="171">
        <f>AC417*G417</f>
        <v>4.421294127579501E-2</v>
      </c>
      <c r="AF417" s="171">
        <f>(AE417/D417)*1000000</f>
        <v>0.24619735281185159</v>
      </c>
      <c r="AG417" s="224">
        <f t="shared" si="458"/>
        <v>2.8495063982853193</v>
      </c>
      <c r="AH417" s="195"/>
      <c r="AI417" s="3"/>
      <c r="AJ417" s="3"/>
      <c r="AK417" s="3"/>
      <c r="AL417" s="3"/>
      <c r="AM417" s="3"/>
      <c r="AN417" s="3"/>
      <c r="AO417" s="3"/>
    </row>
    <row r="418" spans="1:41" s="30" customFormat="1" hidden="1" outlineLevel="2" x14ac:dyDescent="0.25">
      <c r="A418" s="3">
        <v>5</v>
      </c>
      <c r="B418" s="378"/>
      <c r="C418" s="168">
        <v>298.94550412789391</v>
      </c>
      <c r="D418" s="169">
        <v>785000</v>
      </c>
      <c r="E418" s="170">
        <v>2</v>
      </c>
      <c r="F418" s="171">
        <v>1.7653277792596034</v>
      </c>
      <c r="G418" s="172">
        <v>1.7186050739843413</v>
      </c>
      <c r="H418" s="176">
        <v>14.283324</v>
      </c>
      <c r="I418" s="175">
        <f>H418*F418</f>
        <v>25.214748637365396</v>
      </c>
      <c r="J418" s="173">
        <f>(I418/D418)*1000000</f>
        <v>32.120698901102415</v>
      </c>
      <c r="K418" s="176">
        <v>13.009081999999999</v>
      </c>
      <c r="L418" s="175">
        <f>K418*(G418/F418)</f>
        <v>12.664772285210011</v>
      </c>
      <c r="M418" s="175">
        <f>K418*G418</f>
        <v>22.357474333078361</v>
      </c>
      <c r="N418" s="173">
        <f>(M418/D418)*1000000</f>
        <v>28.480859023029762</v>
      </c>
      <c r="O418" s="174">
        <f t="shared" ref="O418:Q420" si="470">H418-L418</f>
        <v>1.618551714789989</v>
      </c>
      <c r="P418" s="171">
        <f t="shared" si="470"/>
        <v>2.857274304287035</v>
      </c>
      <c r="Q418" s="171">
        <f t="shared" si="470"/>
        <v>3.6398398780726531</v>
      </c>
      <c r="R418" s="223">
        <f t="shared" si="455"/>
        <v>42.127776366581628</v>
      </c>
      <c r="S418" s="176">
        <v>0.44253960000000003</v>
      </c>
      <c r="T418" s="171">
        <f>S418*(G418/F418)</f>
        <v>0.4308269608253622</v>
      </c>
      <c r="U418" s="171">
        <f>S418*G418</f>
        <v>0.76055080199900083</v>
      </c>
      <c r="V418" s="171">
        <f>(U418/D418)*1000000</f>
        <v>0.96885452483949153</v>
      </c>
      <c r="W418" s="224">
        <f t="shared" si="456"/>
        <v>11.213594037494113</v>
      </c>
      <c r="X418" s="176">
        <v>0.4524744</v>
      </c>
      <c r="Y418" s="175">
        <f>X418*(G418/F418)</f>
        <v>0.44049881774033162</v>
      </c>
      <c r="Z418" s="171">
        <f>X418*G418</f>
        <v>0.77762479968802045</v>
      </c>
      <c r="AA418" s="171">
        <f>(Z418/D418)*1000000</f>
        <v>0.9906048403669051</v>
      </c>
      <c r="AB418" s="224">
        <f t="shared" si="457"/>
        <v>11.465333800542883</v>
      </c>
      <c r="AC418" s="176">
        <v>5.76471E-2</v>
      </c>
      <c r="AD418" s="175">
        <f>AC418*(G418/F418)</f>
        <v>5.6121361553623079E-2</v>
      </c>
      <c r="AE418" s="171">
        <f>AC418*G418</f>
        <v>9.9072598560482714E-2</v>
      </c>
      <c r="AF418" s="171">
        <f>(AE418/D418)*1000000</f>
        <v>0.12620713192418181</v>
      </c>
      <c r="AG418" s="224">
        <f t="shared" si="458"/>
        <v>1.4607306935669191</v>
      </c>
      <c r="AH418" s="191"/>
      <c r="AI418" s="3"/>
      <c r="AJ418" s="3"/>
      <c r="AK418" s="3"/>
      <c r="AL418" s="3"/>
      <c r="AM418" s="3"/>
      <c r="AN418" s="3"/>
      <c r="AO418" s="3"/>
    </row>
    <row r="419" spans="1:41" s="30" customFormat="1" hidden="1" outlineLevel="2" x14ac:dyDescent="0.25">
      <c r="A419" s="3">
        <v>6</v>
      </c>
      <c r="B419" s="378"/>
      <c r="C419" s="168">
        <v>183.25715724296069</v>
      </c>
      <c r="D419" s="169">
        <v>837500</v>
      </c>
      <c r="E419" s="170">
        <v>2</v>
      </c>
      <c r="F419" s="171">
        <v>1.8465221308090205</v>
      </c>
      <c r="G419" s="172">
        <v>1.7997994255337584</v>
      </c>
      <c r="H419" s="176">
        <v>12.785962</v>
      </c>
      <c r="I419" s="175">
        <f>H419*F419</f>
        <v>23.609561796683163</v>
      </c>
      <c r="J419" s="173">
        <f>(I419/D419)*1000000</f>
        <v>28.190521548278404</v>
      </c>
      <c r="K419" s="176">
        <v>12.291674</v>
      </c>
      <c r="L419" s="175">
        <f>K419*(G419/F419)</f>
        <v>11.980656735674019</v>
      </c>
      <c r="M419" s="175">
        <f>K419*G419</f>
        <v>22.122547804048235</v>
      </c>
      <c r="N419" s="173">
        <f>(M419/D419)*1000000</f>
        <v>26.414982452594909</v>
      </c>
      <c r="O419" s="174">
        <f t="shared" si="470"/>
        <v>0.80530526432598037</v>
      </c>
      <c r="P419" s="171">
        <f t="shared" si="470"/>
        <v>1.4870139926349282</v>
      </c>
      <c r="Q419" s="171">
        <f t="shared" si="470"/>
        <v>1.7755390956834951</v>
      </c>
      <c r="R419" s="223">
        <f t="shared" si="455"/>
        <v>20.550221014855268</v>
      </c>
      <c r="S419" s="176">
        <v>1.3480639999999999</v>
      </c>
      <c r="T419" s="171">
        <f>S419*(G419/F419)</f>
        <v>1.3139538228657595</v>
      </c>
      <c r="U419" s="171">
        <f>S419*G419</f>
        <v>2.4262448127827403</v>
      </c>
      <c r="V419" s="171">
        <f>(U419/D419)*1000000</f>
        <v>2.8970087316808839</v>
      </c>
      <c r="W419" s="224">
        <f t="shared" si="456"/>
        <v>33.530193653713937</v>
      </c>
      <c r="X419" s="176">
        <v>0.39799220000000002</v>
      </c>
      <c r="Y419" s="175">
        <f>X419*(G419/F419)</f>
        <v>0.38792176978300286</v>
      </c>
      <c r="Z419" s="171">
        <f>X419*G419</f>
        <v>0.71630613292691669</v>
      </c>
      <c r="AA419" s="171">
        <f>(Z419/D419)*1000000</f>
        <v>0.85529090498736327</v>
      </c>
      <c r="AB419" s="224">
        <f t="shared" si="457"/>
        <v>9.8992002892055933</v>
      </c>
      <c r="AC419" s="176">
        <v>8.2528450000000003E-2</v>
      </c>
      <c r="AD419" s="175">
        <f>AC419*(G419/F419)</f>
        <v>8.0440225666352408E-2</v>
      </c>
      <c r="AE419" s="171">
        <f>AC419*G419</f>
        <v>0.14853465690019152</v>
      </c>
      <c r="AF419" s="171">
        <f>(AE419/D419)*1000000</f>
        <v>0.17735481420918389</v>
      </c>
      <c r="AG419" s="224">
        <f t="shared" si="458"/>
        <v>2.0527177570507398</v>
      </c>
      <c r="AH419" s="191"/>
      <c r="AI419" s="3"/>
      <c r="AJ419" s="3"/>
      <c r="AK419" s="3"/>
      <c r="AL419" s="3"/>
      <c r="AM419" s="3"/>
      <c r="AN419" s="3"/>
      <c r="AO419" s="3"/>
    </row>
    <row r="420" spans="1:41" s="30" customFormat="1" hidden="1" outlineLevel="2" x14ac:dyDescent="0.25">
      <c r="A420" s="3">
        <v>8</v>
      </c>
      <c r="B420" s="379"/>
      <c r="C420" s="168">
        <v>246.5355528161175</v>
      </c>
      <c r="D420" s="169">
        <v>896666.66666666674</v>
      </c>
      <c r="E420" s="170">
        <v>1.9</v>
      </c>
      <c r="F420" s="171">
        <v>1.6789397876415479</v>
      </c>
      <c r="G420" s="172">
        <v>1.6322170823662858</v>
      </c>
      <c r="H420" s="176">
        <v>13.534402</v>
      </c>
      <c r="I420" s="175">
        <f>H420*F420</f>
        <v>22.723446019735341</v>
      </c>
      <c r="J420" s="173">
        <f>(I420/D420)*1000000</f>
        <v>25.342133107511529</v>
      </c>
      <c r="K420" s="176">
        <v>12.822668</v>
      </c>
      <c r="L420" s="175">
        <f>K420*(G420/F420)</f>
        <v>12.465829867854641</v>
      </c>
      <c r="M420" s="175">
        <f>K420*G420</f>
        <v>20.929377751111538</v>
      </c>
      <c r="N420" s="173">
        <f>(M420/D420)*1000000</f>
        <v>23.341313477076064</v>
      </c>
      <c r="O420" s="174">
        <f t="shared" si="470"/>
        <v>1.0685721321453592</v>
      </c>
      <c r="P420" s="171">
        <f t="shared" si="470"/>
        <v>1.7940682686238034</v>
      </c>
      <c r="Q420" s="171">
        <f t="shared" si="470"/>
        <v>2.0008196304354655</v>
      </c>
      <c r="R420" s="223">
        <f>Q420/(24*3600)*1000000</f>
        <v>23.157634611521591</v>
      </c>
      <c r="S420" s="176">
        <v>1.0724609999999999</v>
      </c>
      <c r="T420" s="171">
        <f>S420*(G420/F420)</f>
        <v>1.0426158086530242</v>
      </c>
      <c r="U420" s="171">
        <f>S420*G420</f>
        <v>1.7504891643716292</v>
      </c>
      <c r="V420" s="171">
        <f>(U420/D420)*1000000</f>
        <v>1.9522183989274673</v>
      </c>
      <c r="W420" s="224">
        <f>V420/(24*3600)*1000000</f>
        <v>22.595120357956798</v>
      </c>
      <c r="X420" s="176">
        <v>0.43963170000000001</v>
      </c>
      <c r="Y420" s="175">
        <f>X420*(G420/F420)</f>
        <v>0.42739732298424254</v>
      </c>
      <c r="Z420" s="171">
        <f>X420*G420</f>
        <v>0.71757437068973029</v>
      </c>
      <c r="AA420" s="171">
        <f>(Z420/D420)*1000000</f>
        <v>0.80026881489560986</v>
      </c>
      <c r="AB420" s="224">
        <f t="shared" si="457"/>
        <v>9.2623705427732617</v>
      </c>
      <c r="AC420" s="176">
        <v>6.2668699999999994E-2</v>
      </c>
      <c r="AD420" s="175">
        <f>AC420*(G420/F420)</f>
        <v>6.092471178694029E-2</v>
      </c>
      <c r="AE420" s="171">
        <f>AC420*G420</f>
        <v>0.10228892266968805</v>
      </c>
      <c r="AF420" s="171">
        <f>(AE420/D420)*1000000</f>
        <v>0.11407686543087886</v>
      </c>
      <c r="AG420" s="224">
        <f t="shared" si="458"/>
        <v>1.3203340906351722</v>
      </c>
      <c r="AH420" s="191"/>
      <c r="AI420" s="3"/>
      <c r="AJ420" s="3"/>
      <c r="AK420" s="3"/>
      <c r="AL420" s="3"/>
      <c r="AM420" s="3"/>
      <c r="AN420" s="3"/>
      <c r="AO420" s="3"/>
    </row>
    <row r="421" spans="1:41" s="30" customFormat="1" outlineLevel="1" collapsed="1" x14ac:dyDescent="0.25">
      <c r="A421" s="380" t="s">
        <v>25</v>
      </c>
      <c r="B421" s="177" t="s">
        <v>19</v>
      </c>
      <c r="C421" s="178">
        <v>225.22521220069694</v>
      </c>
      <c r="D421" s="179">
        <v>674687.5</v>
      </c>
      <c r="E421" s="180">
        <v>1.5924999999999998</v>
      </c>
      <c r="F421" s="181">
        <v>1.4324680394776037</v>
      </c>
      <c r="G421" s="182">
        <v>1.3857453342023416</v>
      </c>
      <c r="H421" s="187">
        <f t="shared" ref="H421:AG421" si="471">AVERAGE(H417:H420)</f>
        <v>13.440967499999999</v>
      </c>
      <c r="I421" s="181">
        <f t="shared" si="471"/>
        <v>19.331540385756714</v>
      </c>
      <c r="J421" s="183">
        <f t="shared" si="471"/>
        <v>29.457521808122792</v>
      </c>
      <c r="K421" s="187">
        <f t="shared" si="471"/>
        <v>12.670148750000001</v>
      </c>
      <c r="L421" s="181">
        <f t="shared" si="471"/>
        <v>12.08305575473705</v>
      </c>
      <c r="M421" s="181">
        <f t="shared" si="471"/>
        <v>17.584082106087301</v>
      </c>
      <c r="N421" s="183">
        <f t="shared" si="471"/>
        <v>26.41812196710012</v>
      </c>
      <c r="O421" s="187">
        <f t="shared" si="471"/>
        <v>1.3579117452629501</v>
      </c>
      <c r="P421" s="181">
        <f t="shared" si="471"/>
        <v>1.7474582796694105</v>
      </c>
      <c r="Q421" s="181">
        <f t="shared" si="471"/>
        <v>3.0393998410226724</v>
      </c>
      <c r="R421" s="183">
        <f>AVERAGE(R417:R420)</f>
        <v>35.178238900725376</v>
      </c>
      <c r="S421" s="187">
        <f t="shared" si="471"/>
        <v>1.0186856499999999</v>
      </c>
      <c r="T421" s="181">
        <f t="shared" si="471"/>
        <v>0.96753502501173938</v>
      </c>
      <c r="U421" s="181">
        <f t="shared" si="471"/>
        <v>1.3531746155703404</v>
      </c>
      <c r="V421" s="181">
        <f t="shared" si="471"/>
        <v>2.116349207079582</v>
      </c>
      <c r="W421" s="184">
        <f t="shared" si="471"/>
        <v>24.494782489347017</v>
      </c>
      <c r="X421" s="187">
        <f t="shared" si="471"/>
        <v>0.42020527500000004</v>
      </c>
      <c r="Y421" s="181">
        <f t="shared" si="471"/>
        <v>0.4012409875353567</v>
      </c>
      <c r="Z421" s="181">
        <f t="shared" si="471"/>
        <v>0.59120230133906748</v>
      </c>
      <c r="AA421" s="181">
        <f t="shared" si="471"/>
        <v>0.87495724500669558</v>
      </c>
      <c r="AB421" s="184">
        <f t="shared" si="471"/>
        <v>10.126819965355274</v>
      </c>
      <c r="AC421" s="187">
        <f t="shared" si="471"/>
        <v>7.8882237500000008E-2</v>
      </c>
      <c r="AD421" s="181">
        <f t="shared" si="471"/>
        <v>7.4545058825558591E-2</v>
      </c>
      <c r="AE421" s="181">
        <f t="shared" si="471"/>
        <v>9.8527279851539321E-2</v>
      </c>
      <c r="AF421" s="181">
        <f t="shared" si="471"/>
        <v>0.16595904109402404</v>
      </c>
      <c r="AG421" s="184">
        <f t="shared" si="471"/>
        <v>1.9208222348845376</v>
      </c>
      <c r="AH421" s="191"/>
      <c r="AI421" s="3"/>
      <c r="AJ421" s="3"/>
      <c r="AK421" s="3"/>
      <c r="AL421" s="3"/>
      <c r="AM421" s="3"/>
      <c r="AN421" s="3"/>
      <c r="AO421" s="3"/>
    </row>
    <row r="422" spans="1:41" s="30" customFormat="1" outlineLevel="1" x14ac:dyDescent="0.25">
      <c r="A422" s="380"/>
      <c r="B422" s="177" t="s">
        <v>20</v>
      </c>
      <c r="C422" s="178">
        <v>29.53213904074611</v>
      </c>
      <c r="D422" s="179">
        <v>166603.23228587687</v>
      </c>
      <c r="E422" s="180">
        <v>0.37490832212689046</v>
      </c>
      <c r="F422" s="181">
        <v>0.33289132719693398</v>
      </c>
      <c r="G422" s="182">
        <v>0.33289132719693387</v>
      </c>
      <c r="H422" s="187">
        <f t="shared" ref="H422:AG422" si="472">STDEV(H417:H420)/SQRT(H423)</f>
        <v>0.31965700119072965</v>
      </c>
      <c r="I422" s="181">
        <f t="shared" si="472"/>
        <v>4.5470329769308995</v>
      </c>
      <c r="J422" s="183">
        <f t="shared" si="472"/>
        <v>1.6590242921759388</v>
      </c>
      <c r="K422" s="187">
        <f t="shared" si="472"/>
        <v>0.15656334659351925</v>
      </c>
      <c r="L422" s="181">
        <f t="shared" si="472"/>
        <v>0.32127320560597022</v>
      </c>
      <c r="M422" s="181">
        <f t="shared" si="472"/>
        <v>4.2306174065854618</v>
      </c>
      <c r="N422" s="183">
        <f t="shared" si="472"/>
        <v>1.1089169873008111</v>
      </c>
      <c r="O422" s="187">
        <f t="shared" si="472"/>
        <v>0.25738125718811905</v>
      </c>
      <c r="P422" s="181">
        <f t="shared" si="472"/>
        <v>0.4187758529836772</v>
      </c>
      <c r="Q422" s="181">
        <f t="shared" si="472"/>
        <v>0.70316713301209344</v>
      </c>
      <c r="R422" s="183">
        <f t="shared" si="472"/>
        <v>8.1385084839362651</v>
      </c>
      <c r="S422" s="187">
        <f t="shared" si="472"/>
        <v>0.20011917362026033</v>
      </c>
      <c r="T422" s="181">
        <f t="shared" si="472"/>
        <v>0.18862918831786543</v>
      </c>
      <c r="U422" s="181">
        <f t="shared" si="472"/>
        <v>0.45009311423383375</v>
      </c>
      <c r="V422" s="181">
        <f t="shared" si="472"/>
        <v>0.43157049618543852</v>
      </c>
      <c r="W422" s="184">
        <f t="shared" si="472"/>
        <v>4.9950288910351688</v>
      </c>
      <c r="X422" s="187">
        <f t="shared" si="472"/>
        <v>1.5224211664394704E-2</v>
      </c>
      <c r="Y422" s="181">
        <f t="shared" si="472"/>
        <v>2.0649084473071705E-2</v>
      </c>
      <c r="Z422" s="181">
        <f t="shared" si="472"/>
        <v>0.14666549940230175</v>
      </c>
      <c r="AA422" s="181">
        <f t="shared" si="472"/>
        <v>4.0612885107520286E-2</v>
      </c>
      <c r="AB422" s="184">
        <f t="shared" si="472"/>
        <v>0.47005654059629964</v>
      </c>
      <c r="AC422" s="187">
        <f t="shared" si="472"/>
        <v>1.2482358215921091E-2</v>
      </c>
      <c r="AD422" s="181">
        <f t="shared" si="472"/>
        <v>1.0179486151199834E-2</v>
      </c>
      <c r="AE422" s="181">
        <f t="shared" si="472"/>
        <v>2.1340947462941424E-2</v>
      </c>
      <c r="AF422" s="181">
        <f t="shared" si="472"/>
        <v>3.0055538516786322E-2</v>
      </c>
      <c r="AG422" s="184">
        <f t="shared" si="472"/>
        <v>0.34786502912947109</v>
      </c>
      <c r="AH422" s="191"/>
      <c r="AI422" s="3"/>
      <c r="AJ422" s="3"/>
      <c r="AK422" s="3"/>
      <c r="AL422" s="3"/>
      <c r="AM422" s="3"/>
      <c r="AN422" s="3"/>
      <c r="AO422" s="3"/>
    </row>
    <row r="423" spans="1:41" s="30" customFormat="1" outlineLevel="1" x14ac:dyDescent="0.25">
      <c r="A423" s="380"/>
      <c r="B423" s="177" t="s">
        <v>21</v>
      </c>
      <c r="C423" s="185">
        <v>4</v>
      </c>
      <c r="D423" s="186">
        <v>4</v>
      </c>
      <c r="E423" s="18">
        <v>4</v>
      </c>
      <c r="F423" s="18">
        <v>4</v>
      </c>
      <c r="G423" s="18">
        <v>4</v>
      </c>
      <c r="H423" s="203">
        <f t="shared" ref="H423:AG423" si="473">COUNT(H417:H420)</f>
        <v>4</v>
      </c>
      <c r="I423" s="193">
        <f t="shared" si="473"/>
        <v>4</v>
      </c>
      <c r="J423" s="211">
        <f t="shared" si="473"/>
        <v>4</v>
      </c>
      <c r="K423" s="203">
        <f t="shared" si="473"/>
        <v>4</v>
      </c>
      <c r="L423" s="193">
        <f t="shared" si="473"/>
        <v>4</v>
      </c>
      <c r="M423" s="193">
        <f t="shared" si="473"/>
        <v>4</v>
      </c>
      <c r="N423" s="211">
        <f t="shared" si="473"/>
        <v>4</v>
      </c>
      <c r="O423" s="203">
        <f t="shared" si="473"/>
        <v>4</v>
      </c>
      <c r="P423" s="193">
        <f t="shared" si="473"/>
        <v>4</v>
      </c>
      <c r="Q423" s="193">
        <f t="shared" si="473"/>
        <v>4</v>
      </c>
      <c r="R423" s="211">
        <f t="shared" si="473"/>
        <v>4</v>
      </c>
      <c r="S423" s="203">
        <f t="shared" si="473"/>
        <v>4</v>
      </c>
      <c r="T423" s="193">
        <f t="shared" si="473"/>
        <v>4</v>
      </c>
      <c r="U423" s="193">
        <f t="shared" si="473"/>
        <v>4</v>
      </c>
      <c r="V423" s="193">
        <f t="shared" si="473"/>
        <v>4</v>
      </c>
      <c r="W423" s="208">
        <f t="shared" si="473"/>
        <v>4</v>
      </c>
      <c r="X423" s="203">
        <f t="shared" si="473"/>
        <v>4</v>
      </c>
      <c r="Y423" s="193">
        <f t="shared" si="473"/>
        <v>4</v>
      </c>
      <c r="Z423" s="193">
        <f t="shared" si="473"/>
        <v>4</v>
      </c>
      <c r="AA423" s="193">
        <f t="shared" si="473"/>
        <v>4</v>
      </c>
      <c r="AB423" s="208">
        <f t="shared" si="473"/>
        <v>4</v>
      </c>
      <c r="AC423" s="203">
        <f t="shared" si="473"/>
        <v>4</v>
      </c>
      <c r="AD423" s="193">
        <f t="shared" si="473"/>
        <v>4</v>
      </c>
      <c r="AE423" s="193">
        <f t="shared" si="473"/>
        <v>4</v>
      </c>
      <c r="AF423" s="193">
        <f t="shared" si="473"/>
        <v>4</v>
      </c>
      <c r="AG423" s="208">
        <f t="shared" si="473"/>
        <v>4</v>
      </c>
      <c r="AH423" s="191"/>
      <c r="AI423" s="3"/>
      <c r="AJ423" s="3"/>
      <c r="AK423" s="3"/>
      <c r="AL423" s="3"/>
      <c r="AM423" s="3"/>
      <c r="AN423" s="3"/>
      <c r="AO423" s="3"/>
    </row>
    <row r="424" spans="1:41" s="30" customFormat="1" outlineLevel="1" x14ac:dyDescent="0.25">
      <c r="A424" s="3"/>
      <c r="B424" s="177"/>
      <c r="C424" s="168"/>
      <c r="D424" s="169"/>
      <c r="E424" s="170"/>
      <c r="F424" s="171"/>
      <c r="G424" s="172"/>
      <c r="H424" s="176"/>
      <c r="I424" s="175"/>
      <c r="J424" s="173"/>
      <c r="K424" s="176"/>
      <c r="L424" s="175"/>
      <c r="M424" s="175"/>
      <c r="N424" s="188"/>
      <c r="O424" s="174"/>
      <c r="P424" s="171"/>
      <c r="Q424" s="171"/>
      <c r="R424" s="222"/>
      <c r="S424" s="174"/>
      <c r="T424" s="171"/>
      <c r="U424" s="171"/>
      <c r="V424" s="171"/>
      <c r="W424" s="216"/>
      <c r="X424" s="174"/>
      <c r="Y424" s="175"/>
      <c r="Z424" s="171"/>
      <c r="AA424" s="171"/>
      <c r="AB424" s="216"/>
      <c r="AC424" s="174"/>
      <c r="AD424" s="175"/>
      <c r="AE424" s="171"/>
      <c r="AF424" s="217"/>
      <c r="AG424" s="216"/>
      <c r="AH424" s="191"/>
      <c r="AI424" s="3"/>
      <c r="AJ424" s="3"/>
      <c r="AK424" s="3"/>
      <c r="AL424" s="3"/>
      <c r="AM424" s="3"/>
      <c r="AN424" s="3"/>
      <c r="AO424" s="3"/>
    </row>
    <row r="425" spans="1:41" s="30" customFormat="1" hidden="1" outlineLevel="2" x14ac:dyDescent="0.2">
      <c r="A425" s="3">
        <v>2</v>
      </c>
      <c r="B425" s="377" t="s">
        <v>26</v>
      </c>
      <c r="C425" s="168">
        <v>172.16263461581568</v>
      </c>
      <c r="D425" s="169">
        <v>718333.33333333326</v>
      </c>
      <c r="E425" s="170">
        <v>2</v>
      </c>
      <c r="F425" s="171">
        <v>1.8763298408009723</v>
      </c>
      <c r="G425" s="172">
        <v>1.7828844302504483</v>
      </c>
      <c r="H425" s="176">
        <v>15.80472</v>
      </c>
      <c r="I425" s="175">
        <f>H425*F425</f>
        <v>29.654867761503944</v>
      </c>
      <c r="J425" s="173">
        <f t="shared" si="453"/>
        <v>41.282878554297838</v>
      </c>
      <c r="K425" s="176">
        <v>9.940042</v>
      </c>
      <c r="L425" s="175">
        <f>K425*(G425/F425)</f>
        <v>9.4450057407125918</v>
      </c>
      <c r="M425" s="175">
        <f>K425*G425</f>
        <v>17.721946117835525</v>
      </c>
      <c r="N425" s="173">
        <f t="shared" si="454"/>
        <v>24.670922669840643</v>
      </c>
      <c r="O425" s="174">
        <f>H425-L425</f>
        <v>6.3597142592874079</v>
      </c>
      <c r="P425" s="171">
        <f>I425-M425</f>
        <v>11.932921643668418</v>
      </c>
      <c r="Q425" s="171">
        <f>J425-N425</f>
        <v>16.611955884457196</v>
      </c>
      <c r="R425" s="223">
        <f>Q425/(48*3600)*1000000</f>
        <v>96.134003960979143</v>
      </c>
      <c r="S425" s="176">
        <v>2.5291160000000001</v>
      </c>
      <c r="T425" s="171">
        <f>S425*(G425/F425)</f>
        <v>2.4031603829166985</v>
      </c>
      <c r="U425" s="171">
        <f>S425*G425</f>
        <v>4.5091215386972934</v>
      </c>
      <c r="V425" s="171">
        <f>(U425/D425)*1000000</f>
        <v>6.2771993578152578</v>
      </c>
      <c r="W425" s="224">
        <f t="shared" ref="W425:W428" si="474">V425/(48*3600)*1000000</f>
        <v>36.326385172542004</v>
      </c>
      <c r="X425" s="176">
        <v>2.9111880000000001</v>
      </c>
      <c r="Y425" s="175">
        <f>X425*(G425/F425)</f>
        <v>2.7662043452425662</v>
      </c>
      <c r="Z425" s="171">
        <f>X425*G425</f>
        <v>5.1903117587319425</v>
      </c>
      <c r="AA425" s="171">
        <f>(Z425/D425)*1000000</f>
        <v>7.2254920075154665</v>
      </c>
      <c r="AB425" s="224">
        <f t="shared" ref="AB425:AB428" si="475">AA425/(48*3600)*1000000</f>
        <v>41.814189858307095</v>
      </c>
      <c r="AC425" s="176">
        <v>0.71483680000000005</v>
      </c>
      <c r="AD425" s="175">
        <f>AC425*(G425/F425)</f>
        <v>0.6792363331737048</v>
      </c>
      <c r="AE425" s="171">
        <f>AC425*G425</f>
        <v>1.2744714008900537</v>
      </c>
      <c r="AF425" s="171">
        <f>(AE425/D425)*1000000</f>
        <v>1.7742061265290774</v>
      </c>
      <c r="AG425" s="224">
        <f t="shared" ref="AG425:AG428" si="476">AF425/(48*3600)*1000000</f>
        <v>10.267396565561789</v>
      </c>
      <c r="AH425" s="3"/>
      <c r="AI425" s="3"/>
      <c r="AJ425" s="3"/>
      <c r="AK425" s="3"/>
      <c r="AL425" s="3"/>
      <c r="AM425" s="3"/>
      <c r="AN425" s="3"/>
      <c r="AO425" s="3"/>
    </row>
    <row r="426" spans="1:41" s="30" customFormat="1" hidden="1" outlineLevel="2" x14ac:dyDescent="0.2">
      <c r="A426" s="3">
        <v>5</v>
      </c>
      <c r="B426" s="378"/>
      <c r="C426" s="168"/>
      <c r="D426" s="169"/>
      <c r="E426" s="170"/>
      <c r="F426" s="171">
        <v>0</v>
      </c>
      <c r="G426" s="172">
        <v>-9.3445410550524063E-2</v>
      </c>
      <c r="H426" s="176"/>
      <c r="I426" s="175"/>
      <c r="J426" s="173"/>
      <c r="K426" s="176"/>
      <c r="L426" s="175"/>
      <c r="M426" s="175">
        <f>K426*G426</f>
        <v>0</v>
      </c>
      <c r="N426" s="173"/>
      <c r="O426" s="174"/>
      <c r="P426" s="171"/>
      <c r="Q426" s="171"/>
      <c r="R426" s="223"/>
      <c r="S426" s="176"/>
      <c r="T426" s="171"/>
      <c r="U426" s="171"/>
      <c r="V426" s="171"/>
      <c r="W426" s="224"/>
      <c r="X426" s="176"/>
      <c r="Y426" s="175"/>
      <c r="Z426" s="171"/>
      <c r="AA426" s="171"/>
      <c r="AB426" s="224"/>
      <c r="AC426" s="176"/>
      <c r="AD426" s="175"/>
      <c r="AE426" s="171"/>
      <c r="AF426" s="171"/>
      <c r="AG426" s="224"/>
      <c r="AH426" s="3"/>
      <c r="AI426" s="3"/>
      <c r="AJ426" s="3"/>
      <c r="AK426" s="3"/>
      <c r="AL426" s="3"/>
      <c r="AM426" s="3"/>
      <c r="AN426" s="3"/>
      <c r="AO426" s="3"/>
    </row>
    <row r="427" spans="1:41" s="30" customFormat="1" hidden="1" outlineLevel="2" x14ac:dyDescent="0.2">
      <c r="A427" s="3">
        <v>6</v>
      </c>
      <c r="B427" s="378"/>
      <c r="C427" s="168">
        <v>183.25715724296069</v>
      </c>
      <c r="D427" s="169">
        <v>837500</v>
      </c>
      <c r="E427" s="170">
        <v>2</v>
      </c>
      <c r="F427" s="171">
        <v>1.8465221308090205</v>
      </c>
      <c r="G427" s="172">
        <v>1.7530767202584965</v>
      </c>
      <c r="H427" s="176">
        <v>13.910254</v>
      </c>
      <c r="I427" s="175">
        <f>H427*F427</f>
        <v>25.6855918561747</v>
      </c>
      <c r="J427" s="173">
        <f t="shared" si="453"/>
        <v>30.66936341035785</v>
      </c>
      <c r="K427" s="176">
        <v>9.2551880000000004</v>
      </c>
      <c r="L427" s="175">
        <f>K427*(G427/F427)</f>
        <v>8.7868183942680815</v>
      </c>
      <c r="M427" s="175">
        <f>K427*G427</f>
        <v>16.225054624415794</v>
      </c>
      <c r="N427" s="173">
        <f t="shared" si="454"/>
        <v>19.373199551541244</v>
      </c>
      <c r="O427" s="174">
        <f t="shared" ref="O427:Q428" si="477">H427-L427</f>
        <v>5.1234356057319186</v>
      </c>
      <c r="P427" s="171">
        <f t="shared" si="477"/>
        <v>9.4605372317589058</v>
      </c>
      <c r="Q427" s="171">
        <f t="shared" si="477"/>
        <v>11.296163858816605</v>
      </c>
      <c r="R427" s="223">
        <f t="shared" ref="R427:R428" si="478">Q427/(48*3600)*1000000</f>
        <v>65.371318627410915</v>
      </c>
      <c r="S427" s="176">
        <v>1.976243</v>
      </c>
      <c r="T427" s="171">
        <f>S427*(G427/F427)</f>
        <v>1.8762329132529276</v>
      </c>
      <c r="U427" s="171">
        <f>S427*G427</f>
        <v>3.4645055968738117</v>
      </c>
      <c r="V427" s="171">
        <f>(U427/D427)*1000000</f>
        <v>4.1367231007448497</v>
      </c>
      <c r="W427" s="224">
        <f t="shared" si="474"/>
        <v>23.939369795977139</v>
      </c>
      <c r="X427" s="176">
        <v>2.2519260000000001</v>
      </c>
      <c r="Y427" s="175">
        <f>X427*(G427/F427)</f>
        <v>2.1379646528336913</v>
      </c>
      <c r="Z427" s="171">
        <f>X427*G427</f>
        <v>3.9477990463448349</v>
      </c>
      <c r="AA427" s="171">
        <f>(Z427/D427)*1000000</f>
        <v>4.7137899060833846</v>
      </c>
      <c r="AB427" s="224">
        <f t="shared" si="475"/>
        <v>27.278876771315883</v>
      </c>
      <c r="AC427" s="176">
        <v>0.81190830000000003</v>
      </c>
      <c r="AD427" s="175">
        <f>AC427*(G427/F427)</f>
        <v>0.77082073156146891</v>
      </c>
      <c r="AE427" s="171">
        <f>AC427*G427</f>
        <v>1.4233375397146515</v>
      </c>
      <c r="AF427" s="171">
        <f>(AE427/D427)*1000000</f>
        <v>1.6995075101070465</v>
      </c>
      <c r="AG427" s="224">
        <f t="shared" si="476"/>
        <v>9.8351129057120747</v>
      </c>
      <c r="AH427" s="3"/>
      <c r="AI427" s="3"/>
      <c r="AJ427" s="3"/>
      <c r="AK427" s="3"/>
      <c r="AL427" s="3"/>
      <c r="AM427" s="3"/>
      <c r="AN427" s="3"/>
      <c r="AO427" s="3"/>
    </row>
    <row r="428" spans="1:41" s="30" customFormat="1" hidden="1" outlineLevel="2" x14ac:dyDescent="0.2">
      <c r="A428" s="3">
        <v>8</v>
      </c>
      <c r="B428" s="379"/>
      <c r="C428" s="168">
        <v>246.5355528161175</v>
      </c>
      <c r="D428" s="169">
        <v>896666.66666666674</v>
      </c>
      <c r="E428" s="170">
        <v>1.9</v>
      </c>
      <c r="F428" s="171">
        <v>1.6789397876415479</v>
      </c>
      <c r="G428" s="172">
        <v>1.5854943770910239</v>
      </c>
      <c r="H428" s="176">
        <v>14.436210000000001</v>
      </c>
      <c r="I428" s="175">
        <f>H428*F428</f>
        <v>24.237527351748792</v>
      </c>
      <c r="J428" s="173">
        <f t="shared" si="453"/>
        <v>27.03069964879047</v>
      </c>
      <c r="K428" s="176">
        <v>10.813756</v>
      </c>
      <c r="L428" s="175">
        <f>K428*(G428/F428)</f>
        <v>10.211890539158988</v>
      </c>
      <c r="M428" s="175">
        <f>K428*G428</f>
        <v>17.145149333234322</v>
      </c>
      <c r="N428" s="173">
        <f t="shared" si="454"/>
        <v>19.120984386506677</v>
      </c>
      <c r="O428" s="174">
        <f t="shared" si="477"/>
        <v>4.2243194608410128</v>
      </c>
      <c r="P428" s="171">
        <f t="shared" si="477"/>
        <v>7.09237801851447</v>
      </c>
      <c r="Q428" s="171">
        <f t="shared" si="477"/>
        <v>7.9097152622837932</v>
      </c>
      <c r="R428" s="223">
        <f t="shared" si="478"/>
        <v>45.773815175253432</v>
      </c>
      <c r="S428" s="176">
        <v>2.0056829999999999</v>
      </c>
      <c r="T428" s="171">
        <f>S428*(G428/F428)</f>
        <v>1.8940519142703067</v>
      </c>
      <c r="U428" s="171">
        <f>S428*G428</f>
        <v>3.1799991187270558</v>
      </c>
      <c r="V428" s="171">
        <f>(U428/D428)*1000000</f>
        <v>3.5464674186547085</v>
      </c>
      <c r="W428" s="224">
        <f t="shared" si="474"/>
        <v>20.523538302399931</v>
      </c>
      <c r="X428" s="176">
        <v>2.0273720000000002</v>
      </c>
      <c r="Y428" s="175">
        <f>X428*(G428/F428)</f>
        <v>1.914533761086882</v>
      </c>
      <c r="Z428" s="171">
        <f>X428*G428</f>
        <v>3.2143869062717836</v>
      </c>
      <c r="AA428" s="171">
        <f>(Z428/D428)*1000000</f>
        <v>3.5848181110837736</v>
      </c>
      <c r="AB428" s="224">
        <f t="shared" si="475"/>
        <v>20.745475179882948</v>
      </c>
      <c r="AC428" s="176">
        <v>0.50681730000000003</v>
      </c>
      <c r="AD428" s="175">
        <f>AC428*(G428/F428)</f>
        <v>0.47860917066670478</v>
      </c>
      <c r="AE428" s="171">
        <f>AC428*G428</f>
        <v>0.8035559793624546</v>
      </c>
      <c r="AF428" s="171">
        <f>(AE428/D428)*1000000</f>
        <v>0.8961590847908415</v>
      </c>
      <c r="AG428" s="224">
        <f t="shared" si="476"/>
        <v>5.186105814761814</v>
      </c>
      <c r="AH428" s="3"/>
      <c r="AI428" s="3"/>
      <c r="AJ428" s="3"/>
      <c r="AK428" s="3"/>
      <c r="AL428" s="3"/>
      <c r="AM428" s="3"/>
      <c r="AN428" s="3"/>
      <c r="AO428" s="3"/>
    </row>
    <row r="429" spans="1:41" s="30" customFormat="1" outlineLevel="1" collapsed="1" x14ac:dyDescent="0.25">
      <c r="A429" s="380" t="s">
        <v>26</v>
      </c>
      <c r="B429" s="177" t="s">
        <v>19</v>
      </c>
      <c r="C429" s="178">
        <v>200.65178155829798</v>
      </c>
      <c r="D429" s="179">
        <v>817500</v>
      </c>
      <c r="E429" s="180">
        <v>1.9666666666666668</v>
      </c>
      <c r="F429" s="181">
        <v>1.3504479398128852</v>
      </c>
      <c r="G429" s="182">
        <v>1.2570025292623612</v>
      </c>
      <c r="H429" s="187">
        <f t="shared" ref="H429:AG429" si="479">AVERAGE(H425:H428)</f>
        <v>14.717061333333334</v>
      </c>
      <c r="I429" s="181">
        <f t="shared" si="479"/>
        <v>26.525995656475814</v>
      </c>
      <c r="J429" s="183">
        <f t="shared" si="479"/>
        <v>32.994313871148719</v>
      </c>
      <c r="K429" s="187">
        <f t="shared" si="479"/>
        <v>10.002995333333333</v>
      </c>
      <c r="L429" s="181">
        <f t="shared" si="479"/>
        <v>9.4812382247132216</v>
      </c>
      <c r="M429" s="181">
        <f t="shared" si="479"/>
        <v>12.77303751887141</v>
      </c>
      <c r="N429" s="183">
        <f t="shared" si="479"/>
        <v>21.055035535962855</v>
      </c>
      <c r="O429" s="187">
        <f t="shared" si="479"/>
        <v>5.2358231086201128</v>
      </c>
      <c r="P429" s="181">
        <f t="shared" si="479"/>
        <v>9.4952789646472642</v>
      </c>
      <c r="Q429" s="181">
        <f t="shared" si="479"/>
        <v>11.939278335185866</v>
      </c>
      <c r="R429" s="183">
        <f t="shared" si="479"/>
        <v>69.093045921214511</v>
      </c>
      <c r="S429" s="187">
        <f t="shared" si="479"/>
        <v>2.1703473333333334</v>
      </c>
      <c r="T429" s="181">
        <f t="shared" si="479"/>
        <v>2.0578150701466442</v>
      </c>
      <c r="U429" s="181">
        <f t="shared" si="479"/>
        <v>3.7178754180993869</v>
      </c>
      <c r="V429" s="181">
        <f t="shared" si="479"/>
        <v>4.6534632924049388</v>
      </c>
      <c r="W429" s="184">
        <f t="shared" si="479"/>
        <v>26.929764423639693</v>
      </c>
      <c r="X429" s="187">
        <f t="shared" si="479"/>
        <v>2.3968286666666665</v>
      </c>
      <c r="Y429" s="181">
        <f t="shared" si="479"/>
        <v>2.2729009197210464</v>
      </c>
      <c r="Z429" s="181">
        <f t="shared" si="479"/>
        <v>4.1174992371161876</v>
      </c>
      <c r="AA429" s="181">
        <f t="shared" si="479"/>
        <v>5.1747000082275418</v>
      </c>
      <c r="AB429" s="184">
        <f t="shared" si="479"/>
        <v>29.946180603168642</v>
      </c>
      <c r="AC429" s="187">
        <f t="shared" si="479"/>
        <v>0.67785413333333333</v>
      </c>
      <c r="AD429" s="181">
        <f t="shared" si="479"/>
        <v>0.64288874513395955</v>
      </c>
      <c r="AE429" s="181">
        <f t="shared" si="479"/>
        <v>1.1671216399890534</v>
      </c>
      <c r="AF429" s="181">
        <f t="shared" si="479"/>
        <v>1.4566242404756551</v>
      </c>
      <c r="AG429" s="184">
        <f t="shared" si="479"/>
        <v>8.4295384286785584</v>
      </c>
      <c r="AH429" s="3"/>
      <c r="AI429" s="3"/>
      <c r="AJ429" s="3"/>
      <c r="AK429" s="3"/>
      <c r="AL429" s="3"/>
      <c r="AM429" s="3"/>
      <c r="AN429" s="3"/>
      <c r="AO429" s="3"/>
    </row>
    <row r="430" spans="1:41" s="30" customFormat="1" outlineLevel="1" x14ac:dyDescent="0.25">
      <c r="A430" s="380"/>
      <c r="B430" s="177" t="s">
        <v>20</v>
      </c>
      <c r="C430" s="178">
        <v>23.164358086731593</v>
      </c>
      <c r="D430" s="179">
        <v>52442.649451390665</v>
      </c>
      <c r="E430" s="180">
        <v>3.3333333333331501E-2</v>
      </c>
      <c r="F430" s="181">
        <v>0.45224052496008399</v>
      </c>
      <c r="G430" s="182">
        <v>0.4522405249600841</v>
      </c>
      <c r="H430" s="187">
        <f t="shared" ref="H430:AG430" si="480">STDEV(H425:H428)/SQRT(H431)</f>
        <v>0.56462626573257368</v>
      </c>
      <c r="I430" s="181">
        <f t="shared" si="480"/>
        <v>1.6193211735643986</v>
      </c>
      <c r="J430" s="183">
        <f t="shared" si="480"/>
        <v>4.2753244271632465</v>
      </c>
      <c r="K430" s="187">
        <f t="shared" si="480"/>
        <v>0.45101954661608362</v>
      </c>
      <c r="L430" s="181">
        <f t="shared" si="480"/>
        <v>0.41178159632206085</v>
      </c>
      <c r="M430" s="181">
        <f t="shared" si="480"/>
        <v>4.2688207543541861</v>
      </c>
      <c r="N430" s="183">
        <f t="shared" si="480"/>
        <v>1.8094090145749766</v>
      </c>
      <c r="O430" s="187">
        <f t="shared" si="480"/>
        <v>0.6189913702715778</v>
      </c>
      <c r="P430" s="181">
        <f t="shared" si="480"/>
        <v>1.3974525499109285</v>
      </c>
      <c r="Q430" s="181">
        <f t="shared" si="480"/>
        <v>2.5326169031154304</v>
      </c>
      <c r="R430" s="183">
        <f t="shared" si="480"/>
        <v>14.656347818955016</v>
      </c>
      <c r="S430" s="187">
        <f t="shared" si="480"/>
        <v>0.17958553722050621</v>
      </c>
      <c r="T430" s="181">
        <f t="shared" si="480"/>
        <v>0.17274925758499299</v>
      </c>
      <c r="U430" s="181">
        <f t="shared" si="480"/>
        <v>0.40405808227192458</v>
      </c>
      <c r="V430" s="181">
        <f t="shared" si="480"/>
        <v>0.82955601581921712</v>
      </c>
      <c r="W430" s="184">
        <f t="shared" si="480"/>
        <v>4.8006713878427005</v>
      </c>
      <c r="X430" s="187">
        <f t="shared" si="480"/>
        <v>0.26522334460433827</v>
      </c>
      <c r="Y430" s="181">
        <f t="shared" si="480"/>
        <v>0.2549454471517012</v>
      </c>
      <c r="Z430" s="181">
        <f t="shared" si="480"/>
        <v>0.57667679327427279</v>
      </c>
      <c r="AA430" s="181">
        <f t="shared" si="480"/>
        <v>1.0759422532109064</v>
      </c>
      <c r="AB430" s="184">
        <f t="shared" si="480"/>
        <v>6.226517669044588</v>
      </c>
      <c r="AC430" s="187">
        <f t="shared" si="480"/>
        <v>8.9992440044674993E-2</v>
      </c>
      <c r="AD430" s="181">
        <f t="shared" si="480"/>
        <v>8.6289743398561602E-2</v>
      </c>
      <c r="AE430" s="181">
        <f t="shared" si="480"/>
        <v>0.18679335642386319</v>
      </c>
      <c r="AF430" s="181">
        <f t="shared" si="480"/>
        <v>0.28106100398101214</v>
      </c>
      <c r="AG430" s="184">
        <f t="shared" si="480"/>
        <v>1.6265104397049324</v>
      </c>
      <c r="AH430" s="3"/>
      <c r="AI430" s="3"/>
      <c r="AJ430" s="3"/>
      <c r="AK430" s="3"/>
      <c r="AL430" s="3"/>
      <c r="AM430" s="3"/>
      <c r="AN430" s="3"/>
      <c r="AO430" s="3"/>
    </row>
    <row r="431" spans="1:41" s="28" customFormat="1" outlineLevel="1" x14ac:dyDescent="0.25">
      <c r="A431" s="380"/>
      <c r="B431" s="177" t="s">
        <v>21</v>
      </c>
      <c r="C431" s="189">
        <v>3</v>
      </c>
      <c r="D431" s="190">
        <v>3</v>
      </c>
      <c r="E431" s="18">
        <v>3</v>
      </c>
      <c r="F431" s="18">
        <v>4</v>
      </c>
      <c r="G431" s="18">
        <v>4</v>
      </c>
      <c r="H431" s="204">
        <f t="shared" ref="H431:AG431" si="481">COUNT(H425:H428)</f>
        <v>3</v>
      </c>
      <c r="I431" s="207">
        <f t="shared" si="481"/>
        <v>3</v>
      </c>
      <c r="J431" s="212">
        <f t="shared" si="481"/>
        <v>3</v>
      </c>
      <c r="K431" s="204">
        <f t="shared" si="481"/>
        <v>3</v>
      </c>
      <c r="L431" s="207">
        <f t="shared" si="481"/>
        <v>3</v>
      </c>
      <c r="M431" s="207">
        <f t="shared" si="481"/>
        <v>4</v>
      </c>
      <c r="N431" s="212">
        <f t="shared" si="481"/>
        <v>3</v>
      </c>
      <c r="O431" s="204">
        <f t="shared" si="481"/>
        <v>3</v>
      </c>
      <c r="P431" s="207">
        <f t="shared" si="481"/>
        <v>3</v>
      </c>
      <c r="Q431" s="207">
        <f t="shared" si="481"/>
        <v>3</v>
      </c>
      <c r="R431" s="212">
        <f t="shared" si="481"/>
        <v>3</v>
      </c>
      <c r="S431" s="204">
        <f t="shared" si="481"/>
        <v>3</v>
      </c>
      <c r="T431" s="207">
        <f t="shared" si="481"/>
        <v>3</v>
      </c>
      <c r="U431" s="207">
        <f t="shared" si="481"/>
        <v>3</v>
      </c>
      <c r="V431" s="207">
        <f t="shared" si="481"/>
        <v>3</v>
      </c>
      <c r="W431" s="209">
        <f t="shared" si="481"/>
        <v>3</v>
      </c>
      <c r="X431" s="204">
        <f t="shared" si="481"/>
        <v>3</v>
      </c>
      <c r="Y431" s="207">
        <f t="shared" si="481"/>
        <v>3</v>
      </c>
      <c r="Z431" s="207">
        <f t="shared" si="481"/>
        <v>3</v>
      </c>
      <c r="AA431" s="207">
        <f t="shared" si="481"/>
        <v>3</v>
      </c>
      <c r="AB431" s="209">
        <f t="shared" si="481"/>
        <v>3</v>
      </c>
      <c r="AC431" s="204">
        <f t="shared" si="481"/>
        <v>3</v>
      </c>
      <c r="AD431" s="207">
        <f t="shared" si="481"/>
        <v>3</v>
      </c>
      <c r="AE431" s="207">
        <f t="shared" si="481"/>
        <v>3</v>
      </c>
      <c r="AF431" s="207">
        <f t="shared" si="481"/>
        <v>3</v>
      </c>
      <c r="AG431" s="209">
        <f t="shared" si="481"/>
        <v>3</v>
      </c>
      <c r="AH431" s="3"/>
      <c r="AI431" s="3"/>
      <c r="AJ431" s="3"/>
      <c r="AK431" s="3"/>
      <c r="AL431" s="3"/>
      <c r="AM431" s="3"/>
      <c r="AN431" s="3"/>
      <c r="AO431" s="3"/>
    </row>
    <row r="432" spans="1:41" x14ac:dyDescent="0.25">
      <c r="A432" s="191"/>
      <c r="B432" s="191"/>
      <c r="C432" s="191"/>
      <c r="D432" s="191"/>
      <c r="E432" s="191"/>
      <c r="F432" s="191"/>
      <c r="G432" s="191"/>
      <c r="H432" s="195"/>
      <c r="I432" s="195"/>
      <c r="J432" s="195"/>
      <c r="K432" s="195"/>
      <c r="L432" s="195"/>
      <c r="M432" s="195"/>
      <c r="N432" s="195"/>
      <c r="O432" s="195"/>
      <c r="P432" s="195"/>
      <c r="Q432" s="195"/>
      <c r="R432" s="195"/>
      <c r="S432" s="195"/>
      <c r="T432" s="195"/>
      <c r="U432" s="195"/>
      <c r="V432" s="195"/>
      <c r="W432" s="199"/>
      <c r="X432" s="195"/>
      <c r="Y432" s="195"/>
      <c r="Z432" s="195"/>
      <c r="AA432" s="195"/>
      <c r="AB432" s="199"/>
      <c r="AC432" s="195"/>
      <c r="AD432" s="195"/>
      <c r="AE432" s="195"/>
      <c r="AF432" s="195"/>
      <c r="AG432" s="199"/>
      <c r="AH432" s="191"/>
      <c r="AI432" s="191"/>
      <c r="AJ432" s="191"/>
      <c r="AK432" s="191"/>
      <c r="AL432" s="191"/>
      <c r="AM432" s="191"/>
      <c r="AN432" s="191"/>
      <c r="AO432" s="191"/>
    </row>
    <row r="436" spans="1:11" x14ac:dyDescent="0.25">
      <c r="A436" s="196" t="s">
        <v>86</v>
      </c>
      <c r="B436" s="196"/>
      <c r="C436" s="196"/>
      <c r="D436" s="196"/>
      <c r="E436" s="196"/>
      <c r="F436" s="197"/>
      <c r="G436" s="197"/>
      <c r="H436" s="201"/>
      <c r="I436" s="201"/>
      <c r="J436" s="201"/>
      <c r="K436" s="201"/>
    </row>
    <row r="437" spans="1:11" x14ac:dyDescent="0.25">
      <c r="A437" s="196" t="s">
        <v>87</v>
      </c>
      <c r="B437" s="196"/>
      <c r="C437" s="196"/>
      <c r="D437" s="196"/>
      <c r="E437" s="196"/>
      <c r="F437" s="197"/>
      <c r="G437" s="197"/>
      <c r="H437" s="201"/>
      <c r="I437" s="201"/>
      <c r="J437" s="201"/>
      <c r="K437" s="201"/>
    </row>
    <row r="438" spans="1:11" x14ac:dyDescent="0.25">
      <c r="A438" s="196" t="s">
        <v>28</v>
      </c>
      <c r="B438" s="196"/>
      <c r="C438" s="196"/>
      <c r="D438" s="196"/>
      <c r="E438" s="196"/>
      <c r="F438" s="197"/>
      <c r="G438" s="197"/>
      <c r="H438" s="201"/>
      <c r="I438" s="201"/>
      <c r="J438" s="201"/>
      <c r="K438" s="201"/>
    </row>
  </sheetData>
  <mergeCells count="160">
    <mergeCell ref="H7:R8"/>
    <mergeCell ref="S7:AG8"/>
    <mergeCell ref="H9:J9"/>
    <mergeCell ref="K9:N9"/>
    <mergeCell ref="O9:R9"/>
    <mergeCell ref="S9:W9"/>
    <mergeCell ref="X9:AB9"/>
    <mergeCell ref="AC9:AG9"/>
    <mergeCell ref="A39:A41"/>
    <mergeCell ref="A47:A49"/>
    <mergeCell ref="B51:B54"/>
    <mergeCell ref="A55:A57"/>
    <mergeCell ref="B11:B14"/>
    <mergeCell ref="A15:A17"/>
    <mergeCell ref="B19:B22"/>
    <mergeCell ref="A23:A25"/>
    <mergeCell ref="B27:B30"/>
    <mergeCell ref="A31:A33"/>
    <mergeCell ref="H60:R61"/>
    <mergeCell ref="S60:AG61"/>
    <mergeCell ref="H62:J62"/>
    <mergeCell ref="K62:N62"/>
    <mergeCell ref="O62:R62"/>
    <mergeCell ref="S62:W62"/>
    <mergeCell ref="X62:AB62"/>
    <mergeCell ref="AC62:AG62"/>
    <mergeCell ref="B35:B38"/>
    <mergeCell ref="B43:B46"/>
    <mergeCell ref="A92:A94"/>
    <mergeCell ref="B96:B99"/>
    <mergeCell ref="A100:A102"/>
    <mergeCell ref="B104:B107"/>
    <mergeCell ref="A108:A110"/>
    <mergeCell ref="B64:B67"/>
    <mergeCell ref="A68:A70"/>
    <mergeCell ref="B72:B75"/>
    <mergeCell ref="A76:A78"/>
    <mergeCell ref="B80:B83"/>
    <mergeCell ref="A84:A86"/>
    <mergeCell ref="H114:R115"/>
    <mergeCell ref="S114:AG115"/>
    <mergeCell ref="H116:J116"/>
    <mergeCell ref="K116:N116"/>
    <mergeCell ref="O116:R116"/>
    <mergeCell ref="S116:W116"/>
    <mergeCell ref="X116:AB116"/>
    <mergeCell ref="AC116:AG116"/>
    <mergeCell ref="B88:B91"/>
    <mergeCell ref="A146:A148"/>
    <mergeCell ref="B150:B153"/>
    <mergeCell ref="A154:A156"/>
    <mergeCell ref="B158:B161"/>
    <mergeCell ref="A162:A164"/>
    <mergeCell ref="B118:B121"/>
    <mergeCell ref="A122:A124"/>
    <mergeCell ref="B126:B129"/>
    <mergeCell ref="A130:A132"/>
    <mergeCell ref="B134:B137"/>
    <mergeCell ref="A138:A140"/>
    <mergeCell ref="H167:R168"/>
    <mergeCell ref="S167:AG168"/>
    <mergeCell ref="H169:J169"/>
    <mergeCell ref="K169:N169"/>
    <mergeCell ref="O169:R169"/>
    <mergeCell ref="S169:W169"/>
    <mergeCell ref="X169:AB169"/>
    <mergeCell ref="AC169:AG169"/>
    <mergeCell ref="B142:B145"/>
    <mergeCell ref="A199:A201"/>
    <mergeCell ref="B203:B206"/>
    <mergeCell ref="A207:A209"/>
    <mergeCell ref="B211:B214"/>
    <mergeCell ref="A215:A217"/>
    <mergeCell ref="B171:B174"/>
    <mergeCell ref="A175:A177"/>
    <mergeCell ref="B179:B182"/>
    <mergeCell ref="A183:A185"/>
    <mergeCell ref="B187:B190"/>
    <mergeCell ref="A191:A193"/>
    <mergeCell ref="H221:R222"/>
    <mergeCell ref="S221:AG222"/>
    <mergeCell ref="H223:J223"/>
    <mergeCell ref="K223:N223"/>
    <mergeCell ref="O223:R223"/>
    <mergeCell ref="S223:W223"/>
    <mergeCell ref="X223:AB223"/>
    <mergeCell ref="AC223:AG223"/>
    <mergeCell ref="B195:B198"/>
    <mergeCell ref="A253:A255"/>
    <mergeCell ref="B257:B260"/>
    <mergeCell ref="A261:A263"/>
    <mergeCell ref="B265:B268"/>
    <mergeCell ref="A269:A271"/>
    <mergeCell ref="B225:B228"/>
    <mergeCell ref="A229:A231"/>
    <mergeCell ref="B233:B236"/>
    <mergeCell ref="A237:A239"/>
    <mergeCell ref="B241:B244"/>
    <mergeCell ref="A245:A247"/>
    <mergeCell ref="H274:R275"/>
    <mergeCell ref="S274:AG275"/>
    <mergeCell ref="H276:J276"/>
    <mergeCell ref="K276:N276"/>
    <mergeCell ref="O276:R276"/>
    <mergeCell ref="S276:W276"/>
    <mergeCell ref="X276:AB276"/>
    <mergeCell ref="AC276:AG276"/>
    <mergeCell ref="B249:B252"/>
    <mergeCell ref="S328:AG329"/>
    <mergeCell ref="H330:J330"/>
    <mergeCell ref="K330:N330"/>
    <mergeCell ref="O330:R330"/>
    <mergeCell ref="S330:W330"/>
    <mergeCell ref="X330:AB330"/>
    <mergeCell ref="AC330:AG330"/>
    <mergeCell ref="B302:B305"/>
    <mergeCell ref="A306:A308"/>
    <mergeCell ref="B310:B313"/>
    <mergeCell ref="A314:A316"/>
    <mergeCell ref="B318:B321"/>
    <mergeCell ref="A322:A324"/>
    <mergeCell ref="S381:AG382"/>
    <mergeCell ref="H383:J383"/>
    <mergeCell ref="K383:N383"/>
    <mergeCell ref="O383:R383"/>
    <mergeCell ref="S383:W383"/>
    <mergeCell ref="X383:AB383"/>
    <mergeCell ref="AC383:AG383"/>
    <mergeCell ref="B356:B359"/>
    <mergeCell ref="A360:A362"/>
    <mergeCell ref="B364:B367"/>
    <mergeCell ref="A368:A370"/>
    <mergeCell ref="B372:B375"/>
    <mergeCell ref="A376:A378"/>
    <mergeCell ref="H381:R382"/>
    <mergeCell ref="A413:A415"/>
    <mergeCell ref="B417:B420"/>
    <mergeCell ref="A421:A423"/>
    <mergeCell ref="B425:B428"/>
    <mergeCell ref="A429:A431"/>
    <mergeCell ref="B385:B388"/>
    <mergeCell ref="A389:A391"/>
    <mergeCell ref="B393:B396"/>
    <mergeCell ref="A397:A399"/>
    <mergeCell ref="B401:B404"/>
    <mergeCell ref="A405:A407"/>
    <mergeCell ref="B332:B335"/>
    <mergeCell ref="A336:A338"/>
    <mergeCell ref="B340:B343"/>
    <mergeCell ref="A344:A346"/>
    <mergeCell ref="B348:B351"/>
    <mergeCell ref="A352:A354"/>
    <mergeCell ref="H328:R329"/>
    <mergeCell ref="B278:B281"/>
    <mergeCell ref="B409:B412"/>
    <mergeCell ref="A282:A284"/>
    <mergeCell ref="B286:B289"/>
    <mergeCell ref="A290:A292"/>
    <mergeCell ref="B294:B297"/>
    <mergeCell ref="A298:A30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4"/>
  <sheetViews>
    <sheetView topLeftCell="A96" zoomScale="70" zoomScaleNormal="70" workbookViewId="0">
      <selection activeCell="U149" sqref="U149"/>
    </sheetView>
  </sheetViews>
  <sheetFormatPr defaultColWidth="9.140625" defaultRowHeight="15" outlineLevelRow="2" outlineLevelCol="1" x14ac:dyDescent="0.25"/>
  <cols>
    <col min="1" max="2" width="11.140625" bestFit="1" customWidth="1"/>
    <col min="3" max="3" width="15.28515625" hidden="1" customWidth="1" outlineLevel="1"/>
    <col min="4" max="4" width="12.28515625" hidden="1" customWidth="1" outlineLevel="1"/>
    <col min="5" max="5" width="4.28515625" customWidth="1" collapsed="1"/>
    <col min="6" max="6" width="11.42578125" hidden="1" customWidth="1" outlineLevel="1"/>
    <col min="7" max="7" width="9" hidden="1" customWidth="1" outlineLevel="1"/>
    <col min="8" max="8" width="9.28515625" hidden="1" customWidth="1" outlineLevel="1"/>
    <col min="9" max="9" width="27.140625" bestFit="1" customWidth="1" collapsed="1"/>
    <col min="10" max="10" width="15.85546875" hidden="1" customWidth="1" outlineLevel="1"/>
    <col min="11" max="11" width="25.7109375" customWidth="1" collapsed="1"/>
    <col min="12" max="12" width="29.28515625" bestFit="1" customWidth="1"/>
    <col min="13" max="13" width="15.85546875" hidden="1" customWidth="1" outlineLevel="1"/>
    <col min="14" max="14" width="23.85546875" customWidth="1" collapsed="1"/>
    <col min="15" max="15" width="15.85546875" hidden="1" customWidth="1" outlineLevel="1"/>
    <col min="16" max="16" width="25.140625" customWidth="1" collapsed="1"/>
    <col min="17" max="17" width="15.85546875" hidden="1" customWidth="1" outlineLevel="1"/>
    <col min="18" max="18" width="24" customWidth="1" collapsed="1"/>
  </cols>
  <sheetData>
    <row r="1" spans="1:19" ht="15" customHeight="1" x14ac:dyDescent="0.25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232"/>
      <c r="N1" s="232"/>
      <c r="O1" s="232"/>
      <c r="P1" s="232"/>
      <c r="Q1" s="232"/>
      <c r="R1" s="232"/>
      <c r="S1" s="232"/>
    </row>
    <row r="2" spans="1:19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</row>
    <row r="3" spans="1:19" s="1" customFormat="1" ht="20.25" x14ac:dyDescent="0.2">
      <c r="A3" s="311"/>
      <c r="B3" s="312"/>
      <c r="C3" s="312"/>
      <c r="D3" s="312"/>
      <c r="E3" s="312"/>
      <c r="F3" s="312"/>
      <c r="G3" s="312"/>
      <c r="H3" s="312"/>
      <c r="I3" s="395" t="s">
        <v>0</v>
      </c>
      <c r="J3" s="396"/>
      <c r="K3" s="396"/>
      <c r="L3" s="396"/>
      <c r="M3" s="396"/>
      <c r="N3" s="396"/>
      <c r="O3" s="396"/>
      <c r="P3" s="396"/>
      <c r="Q3" s="396"/>
      <c r="R3" s="397"/>
      <c r="S3" s="311"/>
    </row>
    <row r="4" spans="1:19" s="1" customFormat="1" ht="20.25" x14ac:dyDescent="0.2">
      <c r="A4" s="312"/>
      <c r="B4" s="312"/>
      <c r="C4" s="312"/>
      <c r="D4" s="312"/>
      <c r="E4" s="312"/>
      <c r="F4" s="312"/>
      <c r="G4" s="312"/>
      <c r="H4" s="312"/>
      <c r="I4" s="398"/>
      <c r="J4" s="399"/>
      <c r="K4" s="399"/>
      <c r="L4" s="399"/>
      <c r="M4" s="399"/>
      <c r="N4" s="399"/>
      <c r="O4" s="399"/>
      <c r="P4" s="399"/>
      <c r="Q4" s="399"/>
      <c r="R4" s="400"/>
      <c r="S4" s="311"/>
    </row>
    <row r="5" spans="1:19" s="1" customFormat="1" ht="20.25" outlineLevel="1" x14ac:dyDescent="0.3">
      <c r="A5" s="311"/>
      <c r="B5" s="313"/>
      <c r="C5" s="314"/>
      <c r="D5" s="315"/>
      <c r="E5" s="316"/>
      <c r="F5" s="317"/>
      <c r="G5" s="318"/>
      <c r="H5" s="319"/>
      <c r="I5" s="320" t="s">
        <v>1</v>
      </c>
      <c r="J5" s="429" t="s">
        <v>2</v>
      </c>
      <c r="K5" s="430"/>
      <c r="L5" s="320" t="s">
        <v>3</v>
      </c>
      <c r="M5" s="417" t="s">
        <v>4</v>
      </c>
      <c r="N5" s="418"/>
      <c r="O5" s="417" t="s">
        <v>5</v>
      </c>
      <c r="P5" s="418"/>
      <c r="Q5" s="413" t="s">
        <v>6</v>
      </c>
      <c r="R5" s="414"/>
      <c r="S5" s="311"/>
    </row>
    <row r="6" spans="1:19" s="2" customFormat="1" ht="18" outlineLevel="1" x14ac:dyDescent="0.25">
      <c r="A6" s="321"/>
      <c r="B6" s="243"/>
      <c r="C6" s="244" t="s">
        <v>7</v>
      </c>
      <c r="D6" s="245" t="s">
        <v>8</v>
      </c>
      <c r="E6" s="246"/>
      <c r="F6" s="247" t="s">
        <v>9</v>
      </c>
      <c r="G6" s="248" t="s">
        <v>10</v>
      </c>
      <c r="H6" s="243" t="s">
        <v>11</v>
      </c>
      <c r="I6" s="249" t="s">
        <v>12</v>
      </c>
      <c r="J6" s="249" t="s">
        <v>15</v>
      </c>
      <c r="K6" s="250" t="s">
        <v>16</v>
      </c>
      <c r="L6" s="249" t="s">
        <v>17</v>
      </c>
      <c r="M6" s="249" t="s">
        <v>15</v>
      </c>
      <c r="N6" s="250" t="s">
        <v>16</v>
      </c>
      <c r="O6" s="249" t="s">
        <v>15</v>
      </c>
      <c r="P6" s="250" t="s">
        <v>16</v>
      </c>
      <c r="Q6" s="249" t="s">
        <v>15</v>
      </c>
      <c r="R6" s="251" t="s">
        <v>16</v>
      </c>
      <c r="S6" s="321"/>
    </row>
    <row r="7" spans="1:19" s="3" customFormat="1" ht="18" hidden="1" outlineLevel="2" x14ac:dyDescent="0.25">
      <c r="A7" s="322">
        <v>1</v>
      </c>
      <c r="B7" s="424" t="s">
        <v>23</v>
      </c>
      <c r="C7" s="254">
        <v>362.91195280876298</v>
      </c>
      <c r="D7" s="255">
        <v>653750</v>
      </c>
      <c r="E7" s="256"/>
      <c r="F7" s="257">
        <v>2</v>
      </c>
      <c r="G7" s="6">
        <v>1.7627463108512713</v>
      </c>
      <c r="H7" s="4">
        <v>1.74775186920398</v>
      </c>
      <c r="I7" s="143">
        <v>7.3667179999999997</v>
      </c>
      <c r="J7" s="143">
        <v>5.6484889999999996</v>
      </c>
      <c r="K7" s="144">
        <f>J7*(H7/G7)</f>
        <v>5.6004412814006255</v>
      </c>
      <c r="L7" s="258">
        <f>I7-K7</f>
        <v>1.7662767185993742</v>
      </c>
      <c r="M7" s="143">
        <v>1.2350829999999999</v>
      </c>
      <c r="N7" s="144">
        <f>M7*(H7/G7)</f>
        <v>1.2245770185895961</v>
      </c>
      <c r="O7" s="300">
        <v>0.53837590000000002</v>
      </c>
      <c r="P7" s="144">
        <f>O7*(H7/G7)</f>
        <v>0.53379631531038041</v>
      </c>
      <c r="Q7" s="143">
        <v>7.1717000000000003E-2</v>
      </c>
      <c r="R7" s="144">
        <f>Q7*(H7/G7)</f>
        <v>7.1106953979764978E-2</v>
      </c>
      <c r="S7" s="322"/>
    </row>
    <row r="8" spans="1:19" s="3" customFormat="1" ht="18" hidden="1" outlineLevel="2" x14ac:dyDescent="0.25">
      <c r="A8" s="322">
        <v>3</v>
      </c>
      <c r="B8" s="425"/>
      <c r="C8" s="254">
        <v>272.10606309984968</v>
      </c>
      <c r="D8" s="255">
        <v>660000</v>
      </c>
      <c r="E8" s="256"/>
      <c r="F8" s="257">
        <v>2</v>
      </c>
      <c r="G8" s="6">
        <v>1.8204099983540991</v>
      </c>
      <c r="H8" s="4">
        <v>1.8054155567068078</v>
      </c>
      <c r="I8" s="13">
        <v>6.694394</v>
      </c>
      <c r="J8" s="13">
        <v>5.464232</v>
      </c>
      <c r="K8" s="6">
        <f>J8*(H8/G8)</f>
        <v>5.4192239479977911</v>
      </c>
      <c r="L8" s="5">
        <f>I8-K8</f>
        <v>1.2751700520022089</v>
      </c>
      <c r="M8" s="8">
        <v>1.009636</v>
      </c>
      <c r="N8" s="6">
        <f>M8*(H8/G8)</f>
        <v>1.0013197810709167</v>
      </c>
      <c r="O8" s="14">
        <v>0.77443340000000005</v>
      </c>
      <c r="P8" s="6">
        <f>O8*(H8/G8)</f>
        <v>0.76805450929048269</v>
      </c>
      <c r="Q8" s="14">
        <v>6.4784800000000003E-2</v>
      </c>
      <c r="R8" s="6">
        <f>Q8*(H8/G8)</f>
        <v>6.4251177407227092E-2</v>
      </c>
      <c r="S8" s="322"/>
    </row>
    <row r="9" spans="1:19" s="3" customFormat="1" ht="18" hidden="1" outlineLevel="2" x14ac:dyDescent="0.25">
      <c r="A9" s="322">
        <v>4</v>
      </c>
      <c r="B9" s="425"/>
      <c r="C9" s="254">
        <v>486.7334008916709</v>
      </c>
      <c r="D9" s="255">
        <v>625000</v>
      </c>
      <c r="E9" s="256"/>
      <c r="F9" s="257">
        <v>2</v>
      </c>
      <c r="G9" s="6">
        <v>1.6957916244427058</v>
      </c>
      <c r="H9" s="4">
        <v>1.6807971827954145</v>
      </c>
      <c r="I9" s="8">
        <v>6.5699059999999996</v>
      </c>
      <c r="J9" s="8">
        <v>5.7495050000000001</v>
      </c>
      <c r="K9" s="6">
        <f>J9*(H9/G9)</f>
        <v>5.6986670220428666</v>
      </c>
      <c r="L9" s="5">
        <f>I9-K9</f>
        <v>0.87123897795713301</v>
      </c>
      <c r="M9" s="8">
        <v>1.0130350000000001</v>
      </c>
      <c r="N9" s="6">
        <f>M9*(H9/G9)</f>
        <v>1.0040775939276854</v>
      </c>
      <c r="O9" s="14">
        <v>0.55205729999999997</v>
      </c>
      <c r="P9" s="6">
        <f>O9*(H9/G9)</f>
        <v>0.54717592728209219</v>
      </c>
      <c r="Q9" s="8">
        <v>0.12731400000000001</v>
      </c>
      <c r="R9" s="6">
        <f>Q9*(H9/G9)</f>
        <v>0.12618827068493124</v>
      </c>
      <c r="S9" s="322"/>
    </row>
    <row r="10" spans="1:19" s="3" customFormat="1" ht="18" hidden="1" outlineLevel="2" x14ac:dyDescent="0.25">
      <c r="A10" s="322">
        <v>7</v>
      </c>
      <c r="B10" s="425"/>
      <c r="C10" s="260">
        <v>275.1390007005146</v>
      </c>
      <c r="D10" s="261">
        <v>900000</v>
      </c>
      <c r="E10" s="262"/>
      <c r="F10" s="263">
        <v>2</v>
      </c>
      <c r="G10" s="141">
        <v>1.7523748993695369</v>
      </c>
      <c r="H10" s="139">
        <v>1.7373804577222456</v>
      </c>
      <c r="I10" s="140">
        <v>6.8298959999999997</v>
      </c>
      <c r="J10" s="140">
        <v>5.4401700000000002</v>
      </c>
      <c r="K10" s="141">
        <f>J10*(H10/G10)</f>
        <v>5.3936204222551396</v>
      </c>
      <c r="L10" s="140">
        <f>I10-K10</f>
        <v>1.4362755777448601</v>
      </c>
      <c r="M10" s="148">
        <v>0.55982430000000005</v>
      </c>
      <c r="N10" s="141">
        <f>M10*(H10/G10)</f>
        <v>0.55503408484563677</v>
      </c>
      <c r="O10" s="301">
        <v>0.93854720000000003</v>
      </c>
      <c r="P10" s="141">
        <f>O10*(H10/G10)</f>
        <v>0.93051638922503865</v>
      </c>
      <c r="Q10" s="148">
        <v>0.13241375</v>
      </c>
      <c r="R10" s="141">
        <f>Q10*(H10/G10)</f>
        <v>0.13128073317329908</v>
      </c>
      <c r="S10" s="322"/>
    </row>
    <row r="11" spans="1:19" s="3" customFormat="1" ht="18" outlineLevel="1" collapsed="1" x14ac:dyDescent="0.25">
      <c r="A11" s="421" t="s">
        <v>23</v>
      </c>
      <c r="B11" s="264" t="s">
        <v>19</v>
      </c>
      <c r="C11" s="265">
        <v>349.22260437519952</v>
      </c>
      <c r="D11" s="266">
        <v>709687.5</v>
      </c>
      <c r="E11" s="267"/>
      <c r="F11" s="268">
        <v>2</v>
      </c>
      <c r="G11" s="269">
        <v>1.7578307082544034</v>
      </c>
      <c r="H11" s="270">
        <v>1.742836266607112</v>
      </c>
      <c r="I11" s="271">
        <f t="shared" ref="I11:R11" si="0">AVERAGE(I7:I10)</f>
        <v>6.8652284999999988</v>
      </c>
      <c r="J11" s="271">
        <f t="shared" si="0"/>
        <v>5.5755990000000004</v>
      </c>
      <c r="K11" s="269">
        <f t="shared" si="0"/>
        <v>5.5279881684241055</v>
      </c>
      <c r="L11" s="271">
        <f t="shared" si="0"/>
        <v>1.3372403315758941</v>
      </c>
      <c r="M11" s="272">
        <f t="shared" si="0"/>
        <v>0.95439457500000002</v>
      </c>
      <c r="N11" s="273">
        <f t="shared" si="0"/>
        <v>0.94625211960845867</v>
      </c>
      <c r="O11" s="272">
        <f t="shared" si="0"/>
        <v>0.70085344999999999</v>
      </c>
      <c r="P11" s="273">
        <f t="shared" si="0"/>
        <v>0.69488578527699851</v>
      </c>
      <c r="Q11" s="274">
        <f t="shared" si="0"/>
        <v>9.905738750000001E-2</v>
      </c>
      <c r="R11" s="275">
        <f t="shared" si="0"/>
        <v>9.8206783811305598E-2</v>
      </c>
      <c r="S11" s="322"/>
    </row>
    <row r="12" spans="1:19" s="3" customFormat="1" ht="18" outlineLevel="1" x14ac:dyDescent="0.25">
      <c r="A12" s="422"/>
      <c r="B12" s="276" t="s">
        <v>20</v>
      </c>
      <c r="C12" s="277">
        <v>50.4413510019561</v>
      </c>
      <c r="D12" s="278">
        <v>63893.578103880413</v>
      </c>
      <c r="E12" s="279"/>
      <c r="F12" s="280">
        <v>0</v>
      </c>
      <c r="G12" s="281">
        <v>2.5526039758539384E-2</v>
      </c>
      <c r="H12" s="282">
        <v>2.5526039758539384E-2</v>
      </c>
      <c r="I12" s="283">
        <f t="shared" ref="I12:R12" si="1">STDEV(I7:I10)/SQRT(I13)</f>
        <v>0.17539002004176291</v>
      </c>
      <c r="J12" s="283">
        <f t="shared" si="1"/>
        <v>7.4330271797565725E-2</v>
      </c>
      <c r="K12" s="281">
        <f t="shared" si="1"/>
        <v>7.3180753109495025E-2</v>
      </c>
      <c r="L12" s="283">
        <f t="shared" si="1"/>
        <v>0.18594133988859268</v>
      </c>
      <c r="M12" s="284">
        <f t="shared" si="1"/>
        <v>0.14170450719800914</v>
      </c>
      <c r="N12" s="285">
        <f t="shared" si="1"/>
        <v>0.14050282705807396</v>
      </c>
      <c r="O12" s="284">
        <f t="shared" si="1"/>
        <v>9.5939032871528246E-2</v>
      </c>
      <c r="P12" s="285">
        <f t="shared" si="1"/>
        <v>9.5150522495360296E-2</v>
      </c>
      <c r="Q12" s="286">
        <f t="shared" si="1"/>
        <v>1.7872674934570433E-2</v>
      </c>
      <c r="R12" s="287">
        <f t="shared" si="1"/>
        <v>1.7711186947862806E-2</v>
      </c>
      <c r="S12" s="322"/>
    </row>
    <row r="13" spans="1:19" s="3" customFormat="1" ht="18" outlineLevel="1" x14ac:dyDescent="0.25">
      <c r="A13" s="423"/>
      <c r="B13" s="288" t="s">
        <v>21</v>
      </c>
      <c r="C13" s="289">
        <v>4</v>
      </c>
      <c r="D13" s="290">
        <v>4</v>
      </c>
      <c r="E13" s="291"/>
      <c r="F13" s="291">
        <v>4</v>
      </c>
      <c r="G13" s="291">
        <v>4</v>
      </c>
      <c r="H13" s="291">
        <v>4</v>
      </c>
      <c r="I13" s="289">
        <f t="shared" ref="I13:R13" si="2">COUNT(I7:I10)</f>
        <v>4</v>
      </c>
      <c r="J13" s="289">
        <f t="shared" si="2"/>
        <v>4</v>
      </c>
      <c r="K13" s="291">
        <f t="shared" si="2"/>
        <v>4</v>
      </c>
      <c r="L13" s="289">
        <f t="shared" si="2"/>
        <v>4</v>
      </c>
      <c r="M13" s="289">
        <f t="shared" si="2"/>
        <v>4</v>
      </c>
      <c r="N13" s="291">
        <f t="shared" si="2"/>
        <v>4</v>
      </c>
      <c r="O13" s="289">
        <f t="shared" si="2"/>
        <v>4</v>
      </c>
      <c r="P13" s="291">
        <f t="shared" si="2"/>
        <v>4</v>
      </c>
      <c r="Q13" s="289">
        <f t="shared" si="2"/>
        <v>4</v>
      </c>
      <c r="R13" s="290">
        <f t="shared" si="2"/>
        <v>4</v>
      </c>
      <c r="S13" s="322"/>
    </row>
    <row r="14" spans="1:19" s="3" customFormat="1" ht="18" outlineLevel="1" x14ac:dyDescent="0.25">
      <c r="A14" s="322"/>
      <c r="B14" s="302"/>
      <c r="C14" s="303"/>
      <c r="D14" s="304"/>
      <c r="E14" s="305"/>
      <c r="F14" s="306"/>
      <c r="G14" s="144"/>
      <c r="H14" s="142"/>
      <c r="I14" s="143"/>
      <c r="J14" s="143"/>
      <c r="K14" s="144"/>
      <c r="L14" s="258"/>
      <c r="M14" s="143"/>
      <c r="N14" s="144"/>
      <c r="O14" s="300"/>
      <c r="P14" s="144"/>
      <c r="Q14" s="143"/>
      <c r="R14" s="144"/>
      <c r="S14" s="322"/>
    </row>
    <row r="15" spans="1:19" s="3" customFormat="1" ht="18" hidden="1" outlineLevel="2" x14ac:dyDescent="0.25">
      <c r="A15" s="322">
        <v>1</v>
      </c>
      <c r="B15" s="424" t="s">
        <v>24</v>
      </c>
      <c r="C15" s="254">
        <v>362.91195280876298</v>
      </c>
      <c r="D15" s="255">
        <v>653750</v>
      </c>
      <c r="E15" s="256"/>
      <c r="F15" s="257">
        <v>2</v>
      </c>
      <c r="G15" s="6">
        <v>1.7627463108512713</v>
      </c>
      <c r="H15" s="4">
        <v>1.7327574275566888</v>
      </c>
      <c r="I15" s="8">
        <v>7.5069679999999996</v>
      </c>
      <c r="J15" s="8">
        <v>2.4792139999999998</v>
      </c>
      <c r="K15" s="6">
        <f>J15*(H15/G15)</f>
        <v>2.4370361444284909</v>
      </c>
      <c r="L15" s="5">
        <f>I15-K15</f>
        <v>5.0699318555715092</v>
      </c>
      <c r="M15" s="8">
        <v>2.6469710000000002</v>
      </c>
      <c r="N15" s="6">
        <f>M15*(H15/G15)</f>
        <v>2.6019391630791162</v>
      </c>
      <c r="O15" s="14">
        <v>3.3914960000000001</v>
      </c>
      <c r="P15" s="6">
        <f>O15*(H15/G15)</f>
        <v>3.3337978632278817</v>
      </c>
      <c r="Q15" s="14">
        <v>1.44354</v>
      </c>
      <c r="R15" s="6">
        <f>Q15*(H15/G15)</f>
        <v>1.4189816433467639</v>
      </c>
      <c r="S15" s="322"/>
    </row>
    <row r="16" spans="1:19" s="3" customFormat="1" ht="18" hidden="1" outlineLevel="2" x14ac:dyDescent="0.25">
      <c r="A16" s="322">
        <v>3</v>
      </c>
      <c r="B16" s="425"/>
      <c r="C16" s="254">
        <v>272.10606309984968</v>
      </c>
      <c r="D16" s="255">
        <v>660000</v>
      </c>
      <c r="E16" s="256"/>
      <c r="F16" s="257">
        <v>2</v>
      </c>
      <c r="G16" s="6">
        <v>1.8204099983540991</v>
      </c>
      <c r="H16" s="4">
        <v>1.7904211150595166</v>
      </c>
      <c r="I16" s="13">
        <v>6.9867210000000002</v>
      </c>
      <c r="J16" s="13">
        <v>2.3771949999999999</v>
      </c>
      <c r="K16" s="6">
        <f>J16*(H16/G16)</f>
        <v>2.338033809121066</v>
      </c>
      <c r="L16" s="5">
        <f>I16-K16</f>
        <v>4.6486871908789347</v>
      </c>
      <c r="M16" s="8">
        <v>2.327601</v>
      </c>
      <c r="N16" s="6">
        <f>M16*(H16/G16)</f>
        <v>2.2892568056655014</v>
      </c>
      <c r="O16" s="14">
        <v>2.7915779999999999</v>
      </c>
      <c r="P16" s="6">
        <f>O16*(H16/G16)</f>
        <v>2.7455903890082918</v>
      </c>
      <c r="Q16" s="14">
        <v>1.012759</v>
      </c>
      <c r="R16" s="6">
        <f>Q16*(H16/G16)</f>
        <v>0.99607511478513178</v>
      </c>
      <c r="S16" s="322"/>
    </row>
    <row r="17" spans="1:19" s="3" customFormat="1" ht="18" hidden="1" outlineLevel="2" x14ac:dyDescent="0.25">
      <c r="A17" s="322">
        <v>4</v>
      </c>
      <c r="B17" s="425"/>
      <c r="C17" s="254">
        <v>486.7334008916709</v>
      </c>
      <c r="D17" s="255">
        <v>625000</v>
      </c>
      <c r="E17" s="256"/>
      <c r="F17" s="257">
        <v>2</v>
      </c>
      <c r="G17" s="6">
        <v>1.6957916244427058</v>
      </c>
      <c r="H17" s="4">
        <v>1.6658027411481233</v>
      </c>
      <c r="I17" s="8">
        <v>6.8109929999999999</v>
      </c>
      <c r="J17" s="8">
        <v>3.4616880000000001</v>
      </c>
      <c r="K17" s="6">
        <f>J17*(H17/G17)</f>
        <v>3.4004704801479528</v>
      </c>
      <c r="L17" s="5">
        <f>I17-K17</f>
        <v>3.410522519852047</v>
      </c>
      <c r="M17" s="8">
        <v>2.0064739999999999</v>
      </c>
      <c r="N17" s="6">
        <f>M17*(H17/G17)</f>
        <v>1.9709909172011986</v>
      </c>
      <c r="O17" s="14">
        <v>2.6134040000000001</v>
      </c>
      <c r="P17" s="6">
        <f>O17*(H17/G17)</f>
        <v>2.5671877866233412</v>
      </c>
      <c r="Q17" s="14">
        <v>1.558128</v>
      </c>
      <c r="R17" s="6">
        <f>Q17*(H17/G17)</f>
        <v>1.5305736011714426</v>
      </c>
      <c r="S17" s="322"/>
    </row>
    <row r="18" spans="1:19" s="3" customFormat="1" ht="18" hidden="1" outlineLevel="2" x14ac:dyDescent="0.25">
      <c r="A18" s="322">
        <v>7</v>
      </c>
      <c r="B18" s="425"/>
      <c r="C18" s="260">
        <v>275.1390007005146</v>
      </c>
      <c r="D18" s="261">
        <v>900000</v>
      </c>
      <c r="E18" s="262"/>
      <c r="F18" s="263">
        <v>2</v>
      </c>
      <c r="G18" s="141">
        <v>1.7523748993695369</v>
      </c>
      <c r="H18" s="139">
        <v>1.7223860160749545</v>
      </c>
      <c r="I18" s="140">
        <v>6.673718</v>
      </c>
      <c r="J18" s="140">
        <v>2.7606139999999999</v>
      </c>
      <c r="K18" s="141">
        <f>J18*(H18/G18)</f>
        <v>2.7133708381074304</v>
      </c>
      <c r="L18" s="140">
        <f>I18-K18</f>
        <v>3.9603471618925696</v>
      </c>
      <c r="M18" s="148">
        <v>1.715497</v>
      </c>
      <c r="N18" s="141">
        <f>M18*(H18/G18)</f>
        <v>1.6861392185436945</v>
      </c>
      <c r="O18" s="301">
        <v>3.2167940000000002</v>
      </c>
      <c r="P18" s="141">
        <f>O18*(H18/G18)</f>
        <v>3.1617441017827752</v>
      </c>
      <c r="Q18" s="301">
        <v>1.105443</v>
      </c>
      <c r="R18" s="141">
        <f>Q18*(H18/G18)</f>
        <v>1.0865252438008328</v>
      </c>
      <c r="S18" s="322"/>
    </row>
    <row r="19" spans="1:19" s="3" customFormat="1" ht="18" outlineLevel="1" collapsed="1" x14ac:dyDescent="0.25">
      <c r="A19" s="421" t="s">
        <v>24</v>
      </c>
      <c r="B19" s="264" t="s">
        <v>19</v>
      </c>
      <c r="C19" s="265">
        <v>349.22260437519952</v>
      </c>
      <c r="D19" s="266">
        <v>709687.5</v>
      </c>
      <c r="E19" s="267"/>
      <c r="F19" s="268">
        <v>2</v>
      </c>
      <c r="G19" s="269">
        <v>1.7578307082544034</v>
      </c>
      <c r="H19" s="270">
        <v>1.7278418249598206</v>
      </c>
      <c r="I19" s="271">
        <f t="shared" ref="I19:R19" si="3">AVERAGE(I15:I18)</f>
        <v>6.9946000000000002</v>
      </c>
      <c r="J19" s="271">
        <f t="shared" si="3"/>
        <v>2.76967775</v>
      </c>
      <c r="K19" s="269">
        <f t="shared" si="3"/>
        <v>2.7222278179512349</v>
      </c>
      <c r="L19" s="295">
        <f t="shared" si="3"/>
        <v>4.2723721820487652</v>
      </c>
      <c r="M19" s="271">
        <f t="shared" si="3"/>
        <v>2.17413575</v>
      </c>
      <c r="N19" s="269">
        <f t="shared" si="3"/>
        <v>2.1370815261223775</v>
      </c>
      <c r="O19" s="271">
        <f t="shared" si="3"/>
        <v>3.0033180000000002</v>
      </c>
      <c r="P19" s="269">
        <f t="shared" si="3"/>
        <v>2.9520800351605723</v>
      </c>
      <c r="Q19" s="271">
        <f t="shared" si="3"/>
        <v>1.2799674999999999</v>
      </c>
      <c r="R19" s="307">
        <f t="shared" si="3"/>
        <v>1.2580389007760429</v>
      </c>
      <c r="S19" s="322"/>
    </row>
    <row r="20" spans="1:19" s="3" customFormat="1" ht="18" outlineLevel="1" x14ac:dyDescent="0.25">
      <c r="A20" s="422"/>
      <c r="B20" s="276" t="s">
        <v>20</v>
      </c>
      <c r="C20" s="277">
        <v>50.4413510019561</v>
      </c>
      <c r="D20" s="278">
        <v>63893.578103880413</v>
      </c>
      <c r="E20" s="279"/>
      <c r="F20" s="280">
        <v>0</v>
      </c>
      <c r="G20" s="281">
        <v>2.5526039758539384E-2</v>
      </c>
      <c r="H20" s="282">
        <v>2.5526039758545185E-2</v>
      </c>
      <c r="I20" s="283">
        <f t="shared" ref="I20:R20" si="4">STDEV(I15:I18)/SQRT(I21)</f>
        <v>0.18240518871411884</v>
      </c>
      <c r="J20" s="283">
        <f t="shared" si="4"/>
        <v>0.24450157408844819</v>
      </c>
      <c r="K20" s="281">
        <f t="shared" si="4"/>
        <v>0.23962312109911077</v>
      </c>
      <c r="L20" s="298">
        <f t="shared" si="4"/>
        <v>0.36718057230430795</v>
      </c>
      <c r="M20" s="283">
        <f t="shared" si="4"/>
        <v>0.20116011906247502</v>
      </c>
      <c r="N20" s="281">
        <f t="shared" si="4"/>
        <v>0.19794464577191623</v>
      </c>
      <c r="O20" s="283">
        <f t="shared" si="4"/>
        <v>0.18099744870577569</v>
      </c>
      <c r="P20" s="281">
        <f t="shared" si="4"/>
        <v>0.17805606281195199</v>
      </c>
      <c r="Q20" s="283">
        <f t="shared" si="4"/>
        <v>0.1310179409117318</v>
      </c>
      <c r="R20" s="308">
        <f t="shared" si="4"/>
        <v>0.12852356755523381</v>
      </c>
      <c r="S20" s="322"/>
    </row>
    <row r="21" spans="1:19" s="3" customFormat="1" ht="18" outlineLevel="1" x14ac:dyDescent="0.25">
      <c r="A21" s="423"/>
      <c r="B21" s="288" t="s">
        <v>21</v>
      </c>
      <c r="C21" s="289">
        <v>4</v>
      </c>
      <c r="D21" s="290">
        <v>4</v>
      </c>
      <c r="E21" s="291"/>
      <c r="F21" s="291">
        <v>4</v>
      </c>
      <c r="G21" s="291">
        <v>4</v>
      </c>
      <c r="H21" s="291">
        <v>4</v>
      </c>
      <c r="I21" s="289">
        <f t="shared" ref="I21:R21" si="5">COUNT(I15:I18)</f>
        <v>4</v>
      </c>
      <c r="J21" s="289">
        <f t="shared" si="5"/>
        <v>4</v>
      </c>
      <c r="K21" s="291">
        <f t="shared" si="5"/>
        <v>4</v>
      </c>
      <c r="L21" s="289">
        <f t="shared" si="5"/>
        <v>4</v>
      </c>
      <c r="M21" s="289">
        <f t="shared" si="5"/>
        <v>4</v>
      </c>
      <c r="N21" s="291">
        <f t="shared" si="5"/>
        <v>4</v>
      </c>
      <c r="O21" s="289">
        <f t="shared" si="5"/>
        <v>4</v>
      </c>
      <c r="P21" s="291">
        <f t="shared" si="5"/>
        <v>4</v>
      </c>
      <c r="Q21" s="289">
        <f t="shared" si="5"/>
        <v>4</v>
      </c>
      <c r="R21" s="290">
        <f t="shared" si="5"/>
        <v>4</v>
      </c>
      <c r="S21" s="322"/>
    </row>
    <row r="22" spans="1:19" s="3" customFormat="1" ht="18" outlineLevel="1" x14ac:dyDescent="0.25">
      <c r="A22" s="322"/>
      <c r="B22" s="302"/>
      <c r="C22" s="303"/>
      <c r="D22" s="304"/>
      <c r="E22" s="305"/>
      <c r="F22" s="306"/>
      <c r="G22" s="144"/>
      <c r="H22" s="142"/>
      <c r="I22" s="143"/>
      <c r="J22" s="143"/>
      <c r="K22" s="144"/>
      <c r="L22" s="258"/>
      <c r="M22" s="143"/>
      <c r="N22" s="144"/>
      <c r="O22" s="300"/>
      <c r="P22" s="144"/>
      <c r="Q22" s="300"/>
      <c r="R22" s="144"/>
      <c r="S22" s="322"/>
    </row>
    <row r="23" spans="1:19" s="3" customFormat="1" ht="18" hidden="1" outlineLevel="2" x14ac:dyDescent="0.25">
      <c r="A23" s="322">
        <v>1</v>
      </c>
      <c r="B23" s="424" t="s">
        <v>25</v>
      </c>
      <c r="C23" s="254">
        <v>362.91195280876298</v>
      </c>
      <c r="D23" s="255">
        <v>653750</v>
      </c>
      <c r="E23" s="256"/>
      <c r="F23" s="257">
        <v>2</v>
      </c>
      <c r="G23" s="6">
        <v>1.7627463108512713</v>
      </c>
      <c r="H23" s="4">
        <v>1.7160236055760092</v>
      </c>
      <c r="I23" s="8">
        <v>16.08764</v>
      </c>
      <c r="J23" s="8">
        <v>12.777749999999999</v>
      </c>
      <c r="K23" s="6">
        <f>J23*(H23/G23)</f>
        <v>12.43906765889632</v>
      </c>
      <c r="L23" s="5">
        <f>I23-K23</f>
        <v>3.6485723411036801</v>
      </c>
      <c r="M23" s="8">
        <v>1.3003640000000001</v>
      </c>
      <c r="N23" s="6">
        <f>M23*(H23/G23)</f>
        <v>1.2658970301651744</v>
      </c>
      <c r="O23" s="14">
        <v>0.73992409999999997</v>
      </c>
      <c r="P23" s="6">
        <f>O23*(H23/G23)</f>
        <v>0.7203119439923279</v>
      </c>
      <c r="Q23" s="8">
        <v>4.8233205000000001E-2</v>
      </c>
      <c r="R23" s="6">
        <f>Q23*(H23/G23)</f>
        <v>4.6954753411235652E-2</v>
      </c>
      <c r="S23" s="322"/>
    </row>
    <row r="24" spans="1:19" s="3" customFormat="1" ht="18" hidden="1" outlineLevel="2" x14ac:dyDescent="0.25">
      <c r="A24" s="322">
        <v>3</v>
      </c>
      <c r="B24" s="425"/>
      <c r="C24" s="254">
        <v>272.10606309984968</v>
      </c>
      <c r="D24" s="255">
        <v>660000</v>
      </c>
      <c r="E24" s="256"/>
      <c r="F24" s="257">
        <v>2</v>
      </c>
      <c r="G24" s="6">
        <v>1.8204099983540991</v>
      </c>
      <c r="H24" s="4">
        <v>1.773687293078837</v>
      </c>
      <c r="I24" s="13">
        <v>14.534768</v>
      </c>
      <c r="J24" s="13">
        <v>13.893511999999999</v>
      </c>
      <c r="K24" s="6">
        <f>J24*(H24/G24)</f>
        <v>13.536920645853828</v>
      </c>
      <c r="L24" s="5">
        <f>I24-K24</f>
        <v>0.99784735414617209</v>
      </c>
      <c r="M24" s="8">
        <v>1.253738</v>
      </c>
      <c r="N24" s="6">
        <f>M24*(H24/G24)</f>
        <v>1.221559517614516</v>
      </c>
      <c r="O24" s="14">
        <v>0.92767639999999996</v>
      </c>
      <c r="P24" s="6">
        <f>O24*(H24/G24)</f>
        <v>0.90386662579133015</v>
      </c>
      <c r="Q24" s="14">
        <v>5.9980749999999999E-2</v>
      </c>
      <c r="R24" s="6">
        <f>Q24*(H24/G24)</f>
        <v>5.8441282019175353E-2</v>
      </c>
      <c r="S24" s="322"/>
    </row>
    <row r="25" spans="1:19" s="3" customFormat="1" ht="18" hidden="1" outlineLevel="2" x14ac:dyDescent="0.25">
      <c r="A25" s="322">
        <v>4</v>
      </c>
      <c r="B25" s="425"/>
      <c r="C25" s="254">
        <v>486.7334008916709</v>
      </c>
      <c r="D25" s="255">
        <v>625000</v>
      </c>
      <c r="E25" s="256"/>
      <c r="F25" s="257">
        <v>2</v>
      </c>
      <c r="G25" s="6">
        <v>1.6957916244427058</v>
      </c>
      <c r="H25" s="4">
        <v>1.6490689191674437</v>
      </c>
      <c r="I25" s="8">
        <v>14.052844</v>
      </c>
      <c r="J25" s="8">
        <v>13.86408</v>
      </c>
      <c r="K25" s="6">
        <f>J25*(H25/G25)</f>
        <v>13.482094787656747</v>
      </c>
      <c r="L25" s="5">
        <f>I25-K25</f>
        <v>0.57074921234325338</v>
      </c>
      <c r="M25" s="8">
        <v>1.074857</v>
      </c>
      <c r="N25" s="6">
        <f>M25*(H25/G25)</f>
        <v>1.0452423786631617</v>
      </c>
      <c r="O25" s="14">
        <v>0.56766130000000004</v>
      </c>
      <c r="P25" s="6">
        <f>O25*(H25/G25)</f>
        <v>0.55202101068981524</v>
      </c>
      <c r="Q25" s="8">
        <v>8.9992749999999996E-2</v>
      </c>
      <c r="R25" s="6">
        <f>Q25*(H25/G25)</f>
        <v>8.7513256249379445E-2</v>
      </c>
      <c r="S25" s="322"/>
    </row>
    <row r="26" spans="1:19" s="3" customFormat="1" ht="18" hidden="1" outlineLevel="2" x14ac:dyDescent="0.25">
      <c r="A26" s="322">
        <v>7</v>
      </c>
      <c r="B26" s="425"/>
      <c r="C26" s="260">
        <v>275.1390007005146</v>
      </c>
      <c r="D26" s="261">
        <v>900000</v>
      </c>
      <c r="E26" s="262"/>
      <c r="F26" s="263">
        <v>2</v>
      </c>
      <c r="G26" s="141">
        <v>1.7523748993695369</v>
      </c>
      <c r="H26" s="139">
        <v>1.7056521940942748</v>
      </c>
      <c r="I26" s="140">
        <v>13.842420000000001</v>
      </c>
      <c r="J26" s="140">
        <v>13.191594</v>
      </c>
      <c r="K26" s="141">
        <f>J26*(H26/G26)</f>
        <v>12.839873053303798</v>
      </c>
      <c r="L26" s="140">
        <f>I26-K26</f>
        <v>1.0025469466962029</v>
      </c>
      <c r="M26" s="148">
        <v>0.84798780000000007</v>
      </c>
      <c r="N26" s="141">
        <f>M26*(H26/G26)</f>
        <v>0.82537832067530059</v>
      </c>
      <c r="O26" s="301">
        <v>0.98283050000000005</v>
      </c>
      <c r="P26" s="141">
        <f>O26*(H26/G26)</f>
        <v>0.9566257764539372</v>
      </c>
      <c r="Q26" s="148">
        <v>9.8704500000000001E-2</v>
      </c>
      <c r="R26" s="141">
        <f>Q26*(H26/G26)</f>
        <v>9.607279073247893E-2</v>
      </c>
      <c r="S26" s="322"/>
    </row>
    <row r="27" spans="1:19" s="3" customFormat="1" ht="18" outlineLevel="1" collapsed="1" x14ac:dyDescent="0.25">
      <c r="A27" s="421" t="s">
        <v>25</v>
      </c>
      <c r="B27" s="264" t="s">
        <v>19</v>
      </c>
      <c r="C27" s="265">
        <v>349.22260437519952</v>
      </c>
      <c r="D27" s="266">
        <v>709687.5</v>
      </c>
      <c r="E27" s="267"/>
      <c r="F27" s="268">
        <v>2</v>
      </c>
      <c r="G27" s="269">
        <v>1.7578307082544034</v>
      </c>
      <c r="H27" s="270">
        <v>1.711108002979141</v>
      </c>
      <c r="I27" s="295">
        <f t="shared" ref="I27:R27" si="6">AVERAGE(I23:I26)</f>
        <v>14.629418000000001</v>
      </c>
      <c r="J27" s="295">
        <f t="shared" si="6"/>
        <v>13.431734000000001</v>
      </c>
      <c r="K27" s="296">
        <f t="shared" si="6"/>
        <v>13.074489036427673</v>
      </c>
      <c r="L27" s="271">
        <f t="shared" si="6"/>
        <v>1.5549289635723271</v>
      </c>
      <c r="M27" s="271">
        <f t="shared" si="6"/>
        <v>1.1192367000000001</v>
      </c>
      <c r="N27" s="269">
        <f t="shared" si="6"/>
        <v>1.0895193117795381</v>
      </c>
      <c r="O27" s="272">
        <f t="shared" si="6"/>
        <v>0.80452307499999998</v>
      </c>
      <c r="P27" s="273">
        <f t="shared" si="6"/>
        <v>0.78320633923185268</v>
      </c>
      <c r="Q27" s="274">
        <f t="shared" si="6"/>
        <v>7.4227801250000003E-2</v>
      </c>
      <c r="R27" s="275">
        <f t="shared" si="6"/>
        <v>7.2245520603067354E-2</v>
      </c>
      <c r="S27" s="322"/>
    </row>
    <row r="28" spans="1:19" s="3" customFormat="1" ht="18" outlineLevel="1" x14ac:dyDescent="0.25">
      <c r="A28" s="422"/>
      <c r="B28" s="276" t="s">
        <v>20</v>
      </c>
      <c r="C28" s="277">
        <v>50.4413510019561</v>
      </c>
      <c r="D28" s="278">
        <v>63893.578103880413</v>
      </c>
      <c r="E28" s="279"/>
      <c r="F28" s="280">
        <v>0</v>
      </c>
      <c r="G28" s="281">
        <v>2.5526039758539384E-2</v>
      </c>
      <c r="H28" s="282">
        <v>2.5526039758545185E-2</v>
      </c>
      <c r="I28" s="298">
        <f t="shared" ref="I28:R28" si="7">STDEV(I23:I26)/SQRT(I29)</f>
        <v>0.50721243521690851</v>
      </c>
      <c r="J28" s="298">
        <f t="shared" si="7"/>
        <v>0.27164993969813428</v>
      </c>
      <c r="K28" s="299">
        <f t="shared" si="7"/>
        <v>0.2643845728593901</v>
      </c>
      <c r="L28" s="283">
        <f t="shared" si="7"/>
        <v>0.70518426593924044</v>
      </c>
      <c r="M28" s="283">
        <f t="shared" si="7"/>
        <v>0.10264957461767664</v>
      </c>
      <c r="N28" s="281">
        <f t="shared" si="7"/>
        <v>0.10011436189328189</v>
      </c>
      <c r="O28" s="284">
        <f t="shared" si="7"/>
        <v>9.4532537297962391E-2</v>
      </c>
      <c r="P28" s="285">
        <f t="shared" si="7"/>
        <v>9.2211517287102224E-2</v>
      </c>
      <c r="Q28" s="286">
        <f t="shared" si="7"/>
        <v>1.1994234359019532E-2</v>
      </c>
      <c r="R28" s="287">
        <f t="shared" si="7"/>
        <v>1.1658410632164716E-2</v>
      </c>
      <c r="S28" s="322"/>
    </row>
    <row r="29" spans="1:19" s="3" customFormat="1" ht="18" outlineLevel="1" x14ac:dyDescent="0.25">
      <c r="A29" s="423"/>
      <c r="B29" s="288" t="s">
        <v>21</v>
      </c>
      <c r="C29" s="289">
        <v>4</v>
      </c>
      <c r="D29" s="290">
        <v>4</v>
      </c>
      <c r="E29" s="291"/>
      <c r="F29" s="291">
        <v>4</v>
      </c>
      <c r="G29" s="291">
        <v>4</v>
      </c>
      <c r="H29" s="291">
        <v>4</v>
      </c>
      <c r="I29" s="289">
        <f t="shared" ref="I29:R29" si="8">COUNT(I23:I26)</f>
        <v>4</v>
      </c>
      <c r="J29" s="289">
        <f t="shared" si="8"/>
        <v>4</v>
      </c>
      <c r="K29" s="291">
        <f t="shared" si="8"/>
        <v>4</v>
      </c>
      <c r="L29" s="289">
        <f t="shared" si="8"/>
        <v>4</v>
      </c>
      <c r="M29" s="289">
        <f t="shared" si="8"/>
        <v>4</v>
      </c>
      <c r="N29" s="291">
        <f t="shared" si="8"/>
        <v>4</v>
      </c>
      <c r="O29" s="289">
        <f t="shared" si="8"/>
        <v>4</v>
      </c>
      <c r="P29" s="291">
        <f t="shared" si="8"/>
        <v>4</v>
      </c>
      <c r="Q29" s="289">
        <f t="shared" si="8"/>
        <v>4</v>
      </c>
      <c r="R29" s="290">
        <f t="shared" si="8"/>
        <v>4</v>
      </c>
      <c r="S29" s="322"/>
    </row>
    <row r="30" spans="1:19" s="3" customFormat="1" ht="18" outlineLevel="1" x14ac:dyDescent="0.25">
      <c r="A30" s="322"/>
      <c r="B30" s="302"/>
      <c r="C30" s="303"/>
      <c r="D30" s="304"/>
      <c r="E30" s="305"/>
      <c r="F30" s="306"/>
      <c r="G30" s="144"/>
      <c r="H30" s="142"/>
      <c r="I30" s="143"/>
      <c r="J30" s="143"/>
      <c r="K30" s="144"/>
      <c r="L30" s="258"/>
      <c r="M30" s="143"/>
      <c r="N30" s="144"/>
      <c r="O30" s="300"/>
      <c r="P30" s="144"/>
      <c r="Q30" s="143"/>
      <c r="R30" s="144"/>
      <c r="S30" s="322"/>
    </row>
    <row r="31" spans="1:19" s="3" customFormat="1" ht="18" hidden="1" outlineLevel="2" x14ac:dyDescent="0.25">
      <c r="A31" s="322">
        <v>1</v>
      </c>
      <c r="B31" s="424" t="s">
        <v>26</v>
      </c>
      <c r="C31" s="254">
        <v>362.91195280876298</v>
      </c>
      <c r="D31" s="255">
        <v>653750</v>
      </c>
      <c r="E31" s="256"/>
      <c r="F31" s="257">
        <v>2</v>
      </c>
      <c r="G31" s="6">
        <v>1.7627463108512713</v>
      </c>
      <c r="H31" s="4">
        <v>1.6693009003007473</v>
      </c>
      <c r="I31" s="8">
        <v>15.712249999999999</v>
      </c>
      <c r="J31" s="13">
        <v>11.155950000000001</v>
      </c>
      <c r="K31" s="6">
        <f>J31*(H31/G31)</f>
        <v>10.564558986208752</v>
      </c>
      <c r="L31" s="5">
        <f>I31-K31</f>
        <v>5.1476910137912473</v>
      </c>
      <c r="M31" s="8"/>
      <c r="N31" s="6"/>
      <c r="O31" s="14">
        <v>3.5084439999999999</v>
      </c>
      <c r="P31" s="6">
        <f>O31*(H31/G31)</f>
        <v>3.3224569478897066</v>
      </c>
      <c r="Q31" s="14">
        <v>1.5100169999999999</v>
      </c>
      <c r="R31" s="6">
        <f>Q31*(H31/G31)</f>
        <v>1.4299690897393749</v>
      </c>
      <c r="S31" s="322"/>
    </row>
    <row r="32" spans="1:19" s="3" customFormat="1" ht="18" hidden="1" outlineLevel="2" x14ac:dyDescent="0.25">
      <c r="A32" s="322">
        <v>3</v>
      </c>
      <c r="B32" s="425"/>
      <c r="C32" s="254">
        <v>272.10606309984968</v>
      </c>
      <c r="D32" s="255">
        <v>660000</v>
      </c>
      <c r="E32" s="256"/>
      <c r="F32" s="257">
        <v>2</v>
      </c>
      <c r="G32" s="6">
        <v>1.8204099983540991</v>
      </c>
      <c r="H32" s="4">
        <v>1.7269645878035751</v>
      </c>
      <c r="I32" s="13">
        <v>15.018459999999999</v>
      </c>
      <c r="J32" s="8">
        <v>9.5160680000000006</v>
      </c>
      <c r="K32" s="6">
        <f>J32*(H32/G32)</f>
        <v>9.027588546530346</v>
      </c>
      <c r="L32" s="5">
        <f>I32-K32</f>
        <v>5.9908714534696532</v>
      </c>
      <c r="M32" s="8">
        <v>3.2558660000000001</v>
      </c>
      <c r="N32" s="6">
        <f>M32*(H32/G32)</f>
        <v>3.0887356637886123</v>
      </c>
      <c r="O32" s="14">
        <v>2.944842</v>
      </c>
      <c r="P32" s="6">
        <f>O32*(H32/G32)</f>
        <v>2.7936771690304774</v>
      </c>
      <c r="Q32" s="14">
        <v>0.84967119999999996</v>
      </c>
      <c r="R32" s="6">
        <f>Q32*(H32/G32)</f>
        <v>0.80605581984457175</v>
      </c>
      <c r="S32" s="322"/>
    </row>
    <row r="33" spans="1:19" s="3" customFormat="1" ht="18" hidden="1" outlineLevel="2" x14ac:dyDescent="0.25">
      <c r="A33" s="322">
        <v>4</v>
      </c>
      <c r="B33" s="425"/>
      <c r="C33" s="254">
        <v>486.7334008916709</v>
      </c>
      <c r="D33" s="255">
        <v>625000</v>
      </c>
      <c r="E33" s="256"/>
      <c r="F33" s="257">
        <v>2</v>
      </c>
      <c r="G33" s="6">
        <v>1.6957916244427058</v>
      </c>
      <c r="H33" s="4">
        <v>1.6023462138921818</v>
      </c>
      <c r="I33" s="8">
        <v>14.323228</v>
      </c>
      <c r="J33" s="13">
        <v>11.237196000000001</v>
      </c>
      <c r="K33" s="6">
        <f>J33*(H33/G33)</f>
        <v>10.617978179531173</v>
      </c>
      <c r="L33" s="5">
        <f>I33-K33</f>
        <v>3.7052498204688273</v>
      </c>
      <c r="M33" s="8">
        <v>3.3561540000000001</v>
      </c>
      <c r="N33" s="6">
        <f>M33*(H33/G33)</f>
        <v>3.171215482861228</v>
      </c>
      <c r="O33" s="14">
        <v>2.9795379999999998</v>
      </c>
      <c r="P33" s="6">
        <f>O33*(H33/G33)</f>
        <v>2.8153526439410639</v>
      </c>
      <c r="Q33" s="14">
        <v>1.3840239999999999</v>
      </c>
      <c r="R33" s="6">
        <f>Q33*(H33/G33)</f>
        <v>1.3077583261827461</v>
      </c>
      <c r="S33" s="322"/>
    </row>
    <row r="34" spans="1:19" s="3" customFormat="1" ht="18" hidden="1" outlineLevel="2" x14ac:dyDescent="0.25">
      <c r="A34" s="322">
        <v>7</v>
      </c>
      <c r="B34" s="425"/>
      <c r="C34" s="260">
        <v>275.1390007005146</v>
      </c>
      <c r="D34" s="261">
        <v>900000</v>
      </c>
      <c r="E34" s="262"/>
      <c r="F34" s="263">
        <v>2</v>
      </c>
      <c r="G34" s="141">
        <v>1.7523748993695369</v>
      </c>
      <c r="H34" s="139">
        <v>1.6589294888190129</v>
      </c>
      <c r="I34" s="140">
        <v>13.973058</v>
      </c>
      <c r="J34" s="145">
        <v>10.347966</v>
      </c>
      <c r="K34" s="141">
        <f>J34*(H34/G34)</f>
        <v>9.7961606006070063</v>
      </c>
      <c r="L34" s="140">
        <f>I34-K34</f>
        <v>4.1768973993929936</v>
      </c>
      <c r="M34" s="148">
        <v>1.8766479999999999</v>
      </c>
      <c r="N34" s="141">
        <f>M34*(H34/G34)</f>
        <v>1.776575725007981</v>
      </c>
      <c r="O34" s="301">
        <v>3.780008</v>
      </c>
      <c r="P34" s="141">
        <f>O34*(H34/G34)</f>
        <v>3.5784390323257043</v>
      </c>
      <c r="Q34" s="301">
        <v>0.91771579999999997</v>
      </c>
      <c r="R34" s="141">
        <f>Q34*(H34/G34)</f>
        <v>0.8687785949929232</v>
      </c>
      <c r="S34" s="322"/>
    </row>
    <row r="35" spans="1:19" s="3" customFormat="1" ht="18" outlineLevel="1" collapsed="1" x14ac:dyDescent="0.25">
      <c r="A35" s="421" t="s">
        <v>26</v>
      </c>
      <c r="B35" s="264" t="s">
        <v>19</v>
      </c>
      <c r="C35" s="265">
        <v>349.22260437519952</v>
      </c>
      <c r="D35" s="266">
        <v>709687.5</v>
      </c>
      <c r="E35" s="267"/>
      <c r="F35" s="268">
        <v>2</v>
      </c>
      <c r="G35" s="269">
        <v>1.7578307082544034</v>
      </c>
      <c r="H35" s="270">
        <v>1.6643852977038791</v>
      </c>
      <c r="I35" s="271">
        <f t="shared" ref="I35:R35" si="9">AVERAGE(I31:I34)</f>
        <v>14.756749000000001</v>
      </c>
      <c r="J35" s="295">
        <f t="shared" si="9"/>
        <v>10.564295000000001</v>
      </c>
      <c r="K35" s="296">
        <f t="shared" si="9"/>
        <v>10.00157157821932</v>
      </c>
      <c r="L35" s="295">
        <f t="shared" si="9"/>
        <v>4.7551774217806804</v>
      </c>
      <c r="M35" s="271">
        <f t="shared" si="9"/>
        <v>2.8295560000000002</v>
      </c>
      <c r="N35" s="269">
        <f t="shared" si="9"/>
        <v>2.6788422905526068</v>
      </c>
      <c r="O35" s="271">
        <f t="shared" si="9"/>
        <v>3.3032080000000001</v>
      </c>
      <c r="P35" s="269">
        <f t="shared" si="9"/>
        <v>3.1274814482967379</v>
      </c>
      <c r="Q35" s="271">
        <f t="shared" si="9"/>
        <v>1.165357</v>
      </c>
      <c r="R35" s="307">
        <f t="shared" si="9"/>
        <v>1.103140457689904</v>
      </c>
      <c r="S35" s="322"/>
    </row>
    <row r="36" spans="1:19" s="3" customFormat="1" ht="18" outlineLevel="1" x14ac:dyDescent="0.25">
      <c r="A36" s="422"/>
      <c r="B36" s="276" t="s">
        <v>20</v>
      </c>
      <c r="C36" s="277">
        <v>50.4413510019561</v>
      </c>
      <c r="D36" s="278">
        <v>63893.578103880413</v>
      </c>
      <c r="E36" s="279"/>
      <c r="F36" s="280">
        <v>0</v>
      </c>
      <c r="G36" s="281">
        <v>2.5526039758539384E-2</v>
      </c>
      <c r="H36" s="282">
        <v>2.5526039758545185E-2</v>
      </c>
      <c r="I36" s="283">
        <f t="shared" ref="I36:R36" si="10">STDEV(I31:I34)/SQRT(I37)</f>
        <v>0.38552851704337837</v>
      </c>
      <c r="J36" s="298">
        <f t="shared" si="10"/>
        <v>0.40295052163137857</v>
      </c>
      <c r="K36" s="299">
        <f t="shared" si="10"/>
        <v>0.37502761403186252</v>
      </c>
      <c r="L36" s="298">
        <f t="shared" si="10"/>
        <v>0.5097190739477605</v>
      </c>
      <c r="M36" s="283">
        <f t="shared" si="10"/>
        <v>0.47733275014536064</v>
      </c>
      <c r="N36" s="281">
        <f t="shared" si="10"/>
        <v>0.45176116352682716</v>
      </c>
      <c r="O36" s="283">
        <f t="shared" si="10"/>
        <v>0.2046640569632735</v>
      </c>
      <c r="P36" s="281">
        <f t="shared" si="10"/>
        <v>0.19369819208408998</v>
      </c>
      <c r="Q36" s="283">
        <f t="shared" si="10"/>
        <v>0.16522445862827517</v>
      </c>
      <c r="R36" s="308">
        <f t="shared" si="10"/>
        <v>0.1559567759467276</v>
      </c>
      <c r="S36" s="322"/>
    </row>
    <row r="37" spans="1:19" s="3" customFormat="1" ht="18" outlineLevel="1" x14ac:dyDescent="0.25">
      <c r="A37" s="423"/>
      <c r="B37" s="288" t="s">
        <v>21</v>
      </c>
      <c r="C37" s="289">
        <v>4</v>
      </c>
      <c r="D37" s="290">
        <v>4</v>
      </c>
      <c r="E37" s="291"/>
      <c r="F37" s="291">
        <v>4</v>
      </c>
      <c r="G37" s="291">
        <v>4</v>
      </c>
      <c r="H37" s="291">
        <v>4</v>
      </c>
      <c r="I37" s="289">
        <f t="shared" ref="I37:R37" si="11">COUNT(I31:I34)</f>
        <v>4</v>
      </c>
      <c r="J37" s="289">
        <f t="shared" si="11"/>
        <v>4</v>
      </c>
      <c r="K37" s="291">
        <f t="shared" si="11"/>
        <v>4</v>
      </c>
      <c r="L37" s="289">
        <f t="shared" si="11"/>
        <v>4</v>
      </c>
      <c r="M37" s="289">
        <f t="shared" si="11"/>
        <v>3</v>
      </c>
      <c r="N37" s="291">
        <f t="shared" si="11"/>
        <v>3</v>
      </c>
      <c r="O37" s="289">
        <f t="shared" si="11"/>
        <v>4</v>
      </c>
      <c r="P37" s="291">
        <f t="shared" si="11"/>
        <v>4</v>
      </c>
      <c r="Q37" s="289">
        <f t="shared" si="11"/>
        <v>4</v>
      </c>
      <c r="R37" s="290">
        <f t="shared" si="11"/>
        <v>4</v>
      </c>
      <c r="S37" s="322"/>
    </row>
    <row r="38" spans="1:19" s="3" customFormat="1" x14ac:dyDescent="0.25">
      <c r="A38" s="322"/>
      <c r="B38" s="322"/>
      <c r="C38" s="323"/>
      <c r="D38" s="322"/>
      <c r="E38" s="322"/>
      <c r="F38" s="324"/>
      <c r="G38" s="322"/>
      <c r="H38" s="322"/>
      <c r="I38" s="322"/>
      <c r="J38" s="325"/>
      <c r="K38" s="325"/>
      <c r="L38" s="322"/>
      <c r="M38" s="326"/>
      <c r="N38" s="326"/>
      <c r="O38" s="322"/>
      <c r="P38" s="322"/>
      <c r="Q38" s="322"/>
      <c r="R38" s="322"/>
      <c r="S38" s="322"/>
    </row>
    <row r="39" spans="1:19" s="3" customFormat="1" x14ac:dyDescent="0.25">
      <c r="A39" s="322"/>
      <c r="B39" s="322"/>
      <c r="C39" s="322"/>
      <c r="D39" s="322"/>
      <c r="E39" s="322"/>
      <c r="F39" s="325"/>
      <c r="G39" s="322"/>
      <c r="H39" s="322"/>
      <c r="I39" s="322"/>
      <c r="J39" s="325"/>
      <c r="K39" s="325"/>
      <c r="L39" s="322"/>
      <c r="M39" s="326"/>
      <c r="N39" s="326"/>
      <c r="O39" s="322"/>
      <c r="P39" s="322"/>
      <c r="Q39" s="322"/>
      <c r="R39" s="322"/>
      <c r="S39" s="322"/>
    </row>
    <row r="40" spans="1:19" s="1" customFormat="1" ht="20.25" x14ac:dyDescent="0.2">
      <c r="A40" s="311"/>
      <c r="B40" s="312"/>
      <c r="C40" s="312"/>
      <c r="D40" s="312"/>
      <c r="E40" s="312"/>
      <c r="F40" s="312"/>
      <c r="G40" s="312"/>
      <c r="H40" s="312"/>
      <c r="I40" s="395" t="s">
        <v>27</v>
      </c>
      <c r="J40" s="396"/>
      <c r="K40" s="396"/>
      <c r="L40" s="396"/>
      <c r="M40" s="396"/>
      <c r="N40" s="396"/>
      <c r="O40" s="396"/>
      <c r="P40" s="396"/>
      <c r="Q40" s="396"/>
      <c r="R40" s="397"/>
      <c r="S40" s="311"/>
    </row>
    <row r="41" spans="1:19" s="1" customFormat="1" ht="20.25" x14ac:dyDescent="0.2">
      <c r="A41" s="312"/>
      <c r="B41" s="312"/>
      <c r="C41" s="312"/>
      <c r="D41" s="312"/>
      <c r="E41" s="312"/>
      <c r="F41" s="312"/>
      <c r="G41" s="312"/>
      <c r="H41" s="312"/>
      <c r="I41" s="398"/>
      <c r="J41" s="399"/>
      <c r="K41" s="399"/>
      <c r="L41" s="399"/>
      <c r="M41" s="399"/>
      <c r="N41" s="399"/>
      <c r="O41" s="399"/>
      <c r="P41" s="399"/>
      <c r="Q41" s="399"/>
      <c r="R41" s="400"/>
      <c r="S41" s="311"/>
    </row>
    <row r="42" spans="1:19" s="1" customFormat="1" ht="20.25" outlineLevel="1" x14ac:dyDescent="0.3">
      <c r="A42" s="311"/>
      <c r="B42" s="313"/>
      <c r="C42" s="314"/>
      <c r="D42" s="315"/>
      <c r="E42" s="316"/>
      <c r="F42" s="317"/>
      <c r="G42" s="318"/>
      <c r="H42" s="319"/>
      <c r="I42" s="320" t="s">
        <v>1</v>
      </c>
      <c r="J42" s="429" t="s">
        <v>2</v>
      </c>
      <c r="K42" s="430"/>
      <c r="L42" s="320" t="s">
        <v>3</v>
      </c>
      <c r="M42" s="417" t="s">
        <v>4</v>
      </c>
      <c r="N42" s="418"/>
      <c r="O42" s="417" t="s">
        <v>5</v>
      </c>
      <c r="P42" s="418"/>
      <c r="Q42" s="419" t="s">
        <v>6</v>
      </c>
      <c r="R42" s="420"/>
      <c r="S42" s="311"/>
    </row>
    <row r="43" spans="1:19" s="2" customFormat="1" ht="18" outlineLevel="1" x14ac:dyDescent="0.25">
      <c r="A43" s="321"/>
      <c r="B43" s="243"/>
      <c r="C43" s="244" t="s">
        <v>7</v>
      </c>
      <c r="D43" s="245" t="s">
        <v>8</v>
      </c>
      <c r="E43" s="246"/>
      <c r="F43" s="247" t="s">
        <v>9</v>
      </c>
      <c r="G43" s="248" t="s">
        <v>10</v>
      </c>
      <c r="H43" s="243" t="s">
        <v>11</v>
      </c>
      <c r="I43" s="249" t="s">
        <v>12</v>
      </c>
      <c r="J43" s="249" t="s">
        <v>15</v>
      </c>
      <c r="K43" s="250" t="s">
        <v>16</v>
      </c>
      <c r="L43" s="249" t="s">
        <v>17</v>
      </c>
      <c r="M43" s="249" t="s">
        <v>15</v>
      </c>
      <c r="N43" s="250" t="s">
        <v>16</v>
      </c>
      <c r="O43" s="249" t="s">
        <v>15</v>
      </c>
      <c r="P43" s="250" t="s">
        <v>16</v>
      </c>
      <c r="Q43" s="249" t="s">
        <v>15</v>
      </c>
      <c r="R43" s="251" t="s">
        <v>16</v>
      </c>
      <c r="S43" s="321"/>
    </row>
    <row r="44" spans="1:19" s="3" customFormat="1" ht="18" hidden="1" outlineLevel="2" x14ac:dyDescent="0.25">
      <c r="A44" s="322">
        <v>2</v>
      </c>
      <c r="B44" s="424" t="s">
        <v>23</v>
      </c>
      <c r="C44" s="254">
        <v>591.09140978298126</v>
      </c>
      <c r="D44" s="255">
        <v>523333.33333333337</v>
      </c>
      <c r="E44" s="256"/>
      <c r="F44" s="257">
        <v>2</v>
      </c>
      <c r="G44" s="6">
        <v>1.6906621622135731</v>
      </c>
      <c r="H44" s="4">
        <v>1.6756677205662818</v>
      </c>
      <c r="I44" s="143">
        <v>7.6423180000000004</v>
      </c>
      <c r="J44" s="143">
        <v>5.6123419999999999</v>
      </c>
      <c r="K44" s="144">
        <f>J44*(H44/G44)</f>
        <v>5.5625662751363993</v>
      </c>
      <c r="L44" s="258">
        <f>I44-K44</f>
        <v>2.079751724863601</v>
      </c>
      <c r="M44" s="143">
        <v>0.69578139999999999</v>
      </c>
      <c r="N44" s="144">
        <f>M44*(H44/G44)</f>
        <v>0.68961053166524588</v>
      </c>
      <c r="O44" s="300">
        <v>0.25861210000000001</v>
      </c>
      <c r="P44" s="144">
        <f>O44*(H44/G44)</f>
        <v>0.25631847556727694</v>
      </c>
      <c r="Q44" s="143">
        <v>0.28713244999999998</v>
      </c>
      <c r="R44" s="144">
        <f>Q44*(H44/G44)</f>
        <v>0.28458587927594015</v>
      </c>
      <c r="S44" s="322"/>
    </row>
    <row r="45" spans="1:19" s="3" customFormat="1" ht="18" hidden="1" outlineLevel="2" x14ac:dyDescent="0.25">
      <c r="A45" s="322">
        <v>5</v>
      </c>
      <c r="B45" s="425"/>
      <c r="C45" s="254">
        <v>416.4134786520525</v>
      </c>
      <c r="D45" s="255">
        <v>655000</v>
      </c>
      <c r="E45" s="256"/>
      <c r="F45" s="257">
        <v>2</v>
      </c>
      <c r="G45" s="6">
        <v>1.7272491714829057</v>
      </c>
      <c r="H45" s="4">
        <v>1.7122547298356143</v>
      </c>
      <c r="I45" s="13">
        <v>6.4506920000000001</v>
      </c>
      <c r="J45" s="13">
        <v>4.1617579999999998</v>
      </c>
      <c r="K45" s="6">
        <f>J45*(H45/G45)</f>
        <v>4.1256293171721641</v>
      </c>
      <c r="L45" s="5">
        <f>I45-K45</f>
        <v>2.325062682827836</v>
      </c>
      <c r="M45" s="8">
        <v>0.47366079999999999</v>
      </c>
      <c r="N45" s="6">
        <f>M45*(H45/G45)</f>
        <v>0.46954889805587474</v>
      </c>
      <c r="O45" s="14">
        <v>0.63752200000000003</v>
      </c>
      <c r="P45" s="6">
        <f>O45*(H45/G45)</f>
        <v>0.63198760080288974</v>
      </c>
      <c r="Q45" s="14">
        <v>8.7504700000000005E-2</v>
      </c>
      <c r="R45" s="6">
        <f>Q45*(H45/G45)</f>
        <v>8.6745061993118086E-2</v>
      </c>
      <c r="S45" s="322"/>
    </row>
    <row r="46" spans="1:19" s="3" customFormat="1" ht="18" hidden="1" outlineLevel="2" x14ac:dyDescent="0.25">
      <c r="A46" s="322">
        <v>6</v>
      </c>
      <c r="B46" s="425"/>
      <c r="C46" s="254">
        <v>325.12987154505475</v>
      </c>
      <c r="D46" s="255">
        <v>742500</v>
      </c>
      <c r="E46" s="256"/>
      <c r="F46" s="257">
        <v>2</v>
      </c>
      <c r="G46" s="6">
        <v>1.7585910703777969</v>
      </c>
      <c r="H46" s="4">
        <v>1.7435966287305056</v>
      </c>
      <c r="I46" s="8">
        <v>6.7585810000000004</v>
      </c>
      <c r="J46" s="8">
        <v>4.6275940000000002</v>
      </c>
      <c r="K46" s="6">
        <f>J46*(H46/G46)</f>
        <v>4.5881373068726727</v>
      </c>
      <c r="L46" s="5">
        <f>I46-K46</f>
        <v>2.1704436931273277</v>
      </c>
      <c r="M46" s="8">
        <v>0.97260449999999998</v>
      </c>
      <c r="N46" s="6">
        <f>M46*(H46/G46)</f>
        <v>0.96431169010985884</v>
      </c>
      <c r="O46" s="14">
        <v>0.40838410000000003</v>
      </c>
      <c r="P46" s="6">
        <f>O46*(H46/G46)</f>
        <v>0.40490205595901896</v>
      </c>
      <c r="Q46" s="8">
        <v>4.7694464999999998E-2</v>
      </c>
      <c r="R46" s="6">
        <f>Q46*(H46/G46)</f>
        <v>4.7287803164632186E-2</v>
      </c>
      <c r="S46" s="322"/>
    </row>
    <row r="47" spans="1:19" s="3" customFormat="1" ht="18" hidden="1" outlineLevel="2" x14ac:dyDescent="0.25">
      <c r="A47" s="322">
        <v>8</v>
      </c>
      <c r="B47" s="425"/>
      <c r="C47" s="260">
        <v>420.0312089040624</v>
      </c>
      <c r="D47" s="261">
        <v>495000</v>
      </c>
      <c r="E47" s="262"/>
      <c r="F47" s="263">
        <v>1.9</v>
      </c>
      <c r="G47" s="141">
        <v>1.6920845515924889</v>
      </c>
      <c r="H47" s="139">
        <v>1.6770901099451976</v>
      </c>
      <c r="I47" s="140">
        <v>6.3325129999999996</v>
      </c>
      <c r="J47" s="140">
        <v>4.4811399999999999</v>
      </c>
      <c r="K47" s="141">
        <f>J47*(H47/G47)</f>
        <v>4.4414302868062316</v>
      </c>
      <c r="L47" s="140">
        <f>I47-K47</f>
        <v>1.891082713193768</v>
      </c>
      <c r="M47" s="148">
        <v>1.168758</v>
      </c>
      <c r="N47" s="141">
        <f>M47*(H47/G47)</f>
        <v>1.1584010272267946</v>
      </c>
      <c r="O47" s="301">
        <v>0.41358470000000003</v>
      </c>
      <c r="P47" s="141">
        <f>O47*(H47/G47)</f>
        <v>0.40991971077441669</v>
      </c>
      <c r="Q47" s="148">
        <v>4.8277769999999998E-2</v>
      </c>
      <c r="R47" s="141">
        <f>Q47*(H47/G47)</f>
        <v>4.7849955559849791E-2</v>
      </c>
      <c r="S47" s="322"/>
    </row>
    <row r="48" spans="1:19" s="3" customFormat="1" ht="18" outlineLevel="1" collapsed="1" x14ac:dyDescent="0.25">
      <c r="A48" s="421" t="s">
        <v>23</v>
      </c>
      <c r="B48" s="264" t="s">
        <v>19</v>
      </c>
      <c r="C48" s="265">
        <v>438.16649222103774</v>
      </c>
      <c r="D48" s="266">
        <v>603958.33333333337</v>
      </c>
      <c r="E48" s="267"/>
      <c r="F48" s="268">
        <v>1.9750000000000001</v>
      </c>
      <c r="G48" s="269">
        <v>1.717146738916691</v>
      </c>
      <c r="H48" s="270">
        <v>1.7021522972693997</v>
      </c>
      <c r="I48" s="271">
        <f t="shared" ref="I48:R48" si="12">AVERAGE(I44:I47)</f>
        <v>6.7960259999999995</v>
      </c>
      <c r="J48" s="271">
        <f t="shared" si="12"/>
        <v>4.7207085000000006</v>
      </c>
      <c r="K48" s="269">
        <f t="shared" si="12"/>
        <v>4.6794407964968672</v>
      </c>
      <c r="L48" s="271">
        <f t="shared" si="12"/>
        <v>2.1165852035031332</v>
      </c>
      <c r="M48" s="272">
        <f t="shared" si="12"/>
        <v>0.82770117499999996</v>
      </c>
      <c r="N48" s="273">
        <f t="shared" si="12"/>
        <v>0.82046803676444358</v>
      </c>
      <c r="O48" s="272">
        <f t="shared" si="12"/>
        <v>0.42952572499999997</v>
      </c>
      <c r="P48" s="273">
        <f t="shared" si="12"/>
        <v>0.42578196077590058</v>
      </c>
      <c r="Q48" s="272">
        <f t="shared" si="12"/>
        <v>0.11765234625</v>
      </c>
      <c r="R48" s="292">
        <f t="shared" si="12"/>
        <v>0.11661717499838505</v>
      </c>
      <c r="S48" s="322"/>
    </row>
    <row r="49" spans="1:19" s="3" customFormat="1" ht="18" outlineLevel="1" x14ac:dyDescent="0.25">
      <c r="A49" s="422"/>
      <c r="B49" s="276" t="s">
        <v>20</v>
      </c>
      <c r="C49" s="277">
        <v>55.501794359501496</v>
      </c>
      <c r="D49" s="278">
        <v>57858.558979827765</v>
      </c>
      <c r="E49" s="279"/>
      <c r="F49" s="280">
        <v>2.4999999999997514E-2</v>
      </c>
      <c r="G49" s="281">
        <v>1.6199891436440912E-2</v>
      </c>
      <c r="H49" s="282">
        <v>1.6199891436440912E-2</v>
      </c>
      <c r="I49" s="283">
        <f t="shared" ref="I49:R49" si="13">STDEV(I44:I47)/SQRT(I50)</f>
        <v>0.29604506273172909</v>
      </c>
      <c r="J49" s="283">
        <f t="shared" si="13"/>
        <v>0.31271650314555177</v>
      </c>
      <c r="K49" s="281">
        <f t="shared" si="13"/>
        <v>0.30978528795426075</v>
      </c>
      <c r="L49" s="283">
        <f t="shared" si="13"/>
        <v>9.0632809812725271E-2</v>
      </c>
      <c r="M49" s="284">
        <f t="shared" si="13"/>
        <v>0.15277001932134451</v>
      </c>
      <c r="N49" s="285">
        <f t="shared" si="13"/>
        <v>0.15142589805009501</v>
      </c>
      <c r="O49" s="284">
        <f t="shared" si="13"/>
        <v>7.8089159624435953E-2</v>
      </c>
      <c r="P49" s="285">
        <f t="shared" si="13"/>
        <v>7.7419969537508654E-2</v>
      </c>
      <c r="Q49" s="284">
        <f t="shared" si="13"/>
        <v>5.7256239194506182E-2</v>
      </c>
      <c r="R49" s="293">
        <f t="shared" si="13"/>
        <v>5.6746013824945325E-2</v>
      </c>
      <c r="S49" s="322"/>
    </row>
    <row r="50" spans="1:19" s="3" customFormat="1" ht="18" outlineLevel="1" x14ac:dyDescent="0.25">
      <c r="A50" s="423"/>
      <c r="B50" s="288" t="s">
        <v>21</v>
      </c>
      <c r="C50" s="289">
        <v>4</v>
      </c>
      <c r="D50" s="290">
        <v>4</v>
      </c>
      <c r="E50" s="291"/>
      <c r="F50" s="291">
        <v>4</v>
      </c>
      <c r="G50" s="291">
        <v>4</v>
      </c>
      <c r="H50" s="291">
        <v>4</v>
      </c>
      <c r="I50" s="289">
        <f t="shared" ref="I50:R50" si="14">COUNT(I44:I47)</f>
        <v>4</v>
      </c>
      <c r="J50" s="289">
        <f t="shared" si="14"/>
        <v>4</v>
      </c>
      <c r="K50" s="291">
        <f t="shared" si="14"/>
        <v>4</v>
      </c>
      <c r="L50" s="289">
        <f t="shared" si="14"/>
        <v>4</v>
      </c>
      <c r="M50" s="289">
        <f t="shared" si="14"/>
        <v>4</v>
      </c>
      <c r="N50" s="291">
        <f t="shared" si="14"/>
        <v>4</v>
      </c>
      <c r="O50" s="289">
        <f t="shared" si="14"/>
        <v>4</v>
      </c>
      <c r="P50" s="291">
        <f t="shared" si="14"/>
        <v>4</v>
      </c>
      <c r="Q50" s="289">
        <f t="shared" si="14"/>
        <v>4</v>
      </c>
      <c r="R50" s="290">
        <f t="shared" si="14"/>
        <v>4</v>
      </c>
      <c r="S50" s="322"/>
    </row>
    <row r="51" spans="1:19" s="3" customFormat="1" ht="18" outlineLevel="1" x14ac:dyDescent="0.25">
      <c r="A51" s="322"/>
      <c r="B51" s="302"/>
      <c r="C51" s="303"/>
      <c r="D51" s="304"/>
      <c r="E51" s="305"/>
      <c r="F51" s="306"/>
      <c r="G51" s="144"/>
      <c r="H51" s="142"/>
      <c r="I51" s="143"/>
      <c r="J51" s="143"/>
      <c r="K51" s="144"/>
      <c r="L51" s="258"/>
      <c r="M51" s="143"/>
      <c r="N51" s="144"/>
      <c r="O51" s="300"/>
      <c r="P51" s="144"/>
      <c r="Q51" s="143"/>
      <c r="R51" s="144"/>
      <c r="S51" s="322"/>
    </row>
    <row r="52" spans="1:19" s="3" customFormat="1" ht="18" hidden="1" outlineLevel="2" x14ac:dyDescent="0.25">
      <c r="A52" s="322">
        <v>2</v>
      </c>
      <c r="B52" s="424" t="s">
        <v>24</v>
      </c>
      <c r="C52" s="254">
        <v>591.09140978298126</v>
      </c>
      <c r="D52" s="255">
        <v>523333.33333333337</v>
      </c>
      <c r="E52" s="256"/>
      <c r="F52" s="257">
        <v>2</v>
      </c>
      <c r="G52" s="6">
        <v>1.6906621622135731</v>
      </c>
      <c r="H52" s="4">
        <v>1.6606732789189906</v>
      </c>
      <c r="I52" s="8">
        <v>7.058427</v>
      </c>
      <c r="J52" s="8">
        <v>2.6105179999999999</v>
      </c>
      <c r="K52" s="6">
        <f>J52*(H52/G52)</f>
        <v>2.5642127585448371</v>
      </c>
      <c r="L52" s="5">
        <f>I52-K52</f>
        <v>4.4942142414551629</v>
      </c>
      <c r="M52" s="8">
        <v>3.8338270000000003</v>
      </c>
      <c r="N52" s="6">
        <f>M52*(H52/G52)</f>
        <v>3.7658227629358154</v>
      </c>
      <c r="O52" s="14">
        <v>1.94943</v>
      </c>
      <c r="P52" s="6">
        <f>O52*(H52/G52)</f>
        <v>1.914851105370682</v>
      </c>
      <c r="Q52" s="14">
        <v>1.0547010000000001</v>
      </c>
      <c r="R52" s="6">
        <f>Q52*(H52/G52)</f>
        <v>1.0359927649033636</v>
      </c>
      <c r="S52" s="322"/>
    </row>
    <row r="53" spans="1:19" s="3" customFormat="1" ht="18" hidden="1" outlineLevel="2" x14ac:dyDescent="0.25">
      <c r="A53" s="322">
        <v>5</v>
      </c>
      <c r="B53" s="425"/>
      <c r="C53" s="254">
        <v>416.4134786520525</v>
      </c>
      <c r="D53" s="255">
        <v>655000</v>
      </c>
      <c r="E53" s="256"/>
      <c r="F53" s="257">
        <v>2</v>
      </c>
      <c r="G53" s="6">
        <v>1.7272491714829057</v>
      </c>
      <c r="H53" s="4">
        <v>1.6972602881883232</v>
      </c>
      <c r="I53" s="13">
        <v>6.6124140000000002</v>
      </c>
      <c r="J53" s="13">
        <v>2.067558</v>
      </c>
      <c r="K53" s="6">
        <f>J53*(H53/G53)</f>
        <v>2.031660599329344</v>
      </c>
      <c r="L53" s="5">
        <f>I53-K53</f>
        <v>4.5807534006706563</v>
      </c>
      <c r="M53" s="8">
        <v>2.0077310000000002</v>
      </c>
      <c r="N53" s="6">
        <f>M53*(H53/G53)</f>
        <v>1.9728723289755854</v>
      </c>
      <c r="O53" s="14">
        <v>2.639812</v>
      </c>
      <c r="P53" s="6">
        <f>O53*(H53/G53)</f>
        <v>2.593978998430416</v>
      </c>
      <c r="Q53" s="14">
        <v>1.592948</v>
      </c>
      <c r="R53" s="6">
        <f>Q53*(H53/G53)</f>
        <v>1.5652908834385686</v>
      </c>
      <c r="S53" s="322"/>
    </row>
    <row r="54" spans="1:19" s="3" customFormat="1" ht="18" hidden="1" outlineLevel="2" x14ac:dyDescent="0.25">
      <c r="A54" s="322">
        <v>6</v>
      </c>
      <c r="B54" s="425"/>
      <c r="C54" s="254">
        <v>325.12987154505475</v>
      </c>
      <c r="D54" s="255">
        <v>742500</v>
      </c>
      <c r="E54" s="256"/>
      <c r="F54" s="257">
        <v>2</v>
      </c>
      <c r="G54" s="6">
        <v>1.7585910703777969</v>
      </c>
      <c r="H54" s="4">
        <v>1.7286021870832144</v>
      </c>
      <c r="I54" s="8">
        <v>6.3799530000000004</v>
      </c>
      <c r="J54" s="8">
        <v>2.575361</v>
      </c>
      <c r="K54" s="6">
        <f>J54*(H54/G54)</f>
        <v>2.5314439110466096</v>
      </c>
      <c r="L54" s="5">
        <f>I54-K54</f>
        <v>3.8485090889533908</v>
      </c>
      <c r="M54" s="8">
        <v>1.9447610000000002</v>
      </c>
      <c r="N54" s="6">
        <f>M54*(H54/G54)</f>
        <v>1.91159740008912</v>
      </c>
      <c r="O54" s="14">
        <v>2.26667</v>
      </c>
      <c r="P54" s="6">
        <f>O54*(H54/G54)</f>
        <v>2.228016953682229</v>
      </c>
      <c r="Q54" s="14">
        <v>1.4984360000000001</v>
      </c>
      <c r="R54" s="6">
        <f>Q54*(H54/G54)</f>
        <v>1.4728834863512485</v>
      </c>
      <c r="S54" s="322"/>
    </row>
    <row r="55" spans="1:19" s="3" customFormat="1" ht="18" hidden="1" outlineLevel="2" x14ac:dyDescent="0.25">
      <c r="A55" s="322">
        <v>8</v>
      </c>
      <c r="B55" s="425"/>
      <c r="C55" s="260">
        <v>420.0312089040624</v>
      </c>
      <c r="D55" s="261">
        <v>495000</v>
      </c>
      <c r="E55" s="262"/>
      <c r="F55" s="263">
        <v>1.9</v>
      </c>
      <c r="G55" s="141">
        <v>1.6920845515924889</v>
      </c>
      <c r="H55" s="139">
        <v>1.6620956682979064</v>
      </c>
      <c r="I55" s="140">
        <v>5.939819</v>
      </c>
      <c r="J55" s="140">
        <v>1.044095</v>
      </c>
      <c r="K55" s="141">
        <f>J55*(H55/G55)</f>
        <v>1.0255904618703959</v>
      </c>
      <c r="L55" s="140">
        <f>I55-K55</f>
        <v>4.9142285381296045</v>
      </c>
      <c r="M55" s="148">
        <v>4.3458329999999998</v>
      </c>
      <c r="N55" s="141">
        <f>M55*(H55/G55)</f>
        <v>4.2688116250739716</v>
      </c>
      <c r="O55" s="301">
        <v>1.9937100000000001</v>
      </c>
      <c r="P55" s="141">
        <f>O55*(H55/G55)</f>
        <v>1.958375396621598</v>
      </c>
      <c r="Q55" s="301">
        <v>1.34426</v>
      </c>
      <c r="R55" s="141">
        <f>Q55*(H55/G55)</f>
        <v>1.3204356253730729</v>
      </c>
      <c r="S55" s="322"/>
    </row>
    <row r="56" spans="1:19" s="3" customFormat="1" ht="18" outlineLevel="1" collapsed="1" x14ac:dyDescent="0.25">
      <c r="A56" s="421" t="s">
        <v>24</v>
      </c>
      <c r="B56" s="264" t="s">
        <v>19</v>
      </c>
      <c r="C56" s="265">
        <v>438.16649222103774</v>
      </c>
      <c r="D56" s="266">
        <v>603958.33333333337</v>
      </c>
      <c r="E56" s="267"/>
      <c r="F56" s="268">
        <v>1.9750000000000001</v>
      </c>
      <c r="G56" s="269">
        <v>1.717146738916691</v>
      </c>
      <c r="H56" s="270">
        <v>1.6871578556221087</v>
      </c>
      <c r="I56" s="271">
        <f t="shared" ref="I56:R56" si="15">AVERAGE(I52:I55)</f>
        <v>6.4976532499999999</v>
      </c>
      <c r="J56" s="271">
        <f t="shared" si="15"/>
        <v>2.0743830000000001</v>
      </c>
      <c r="K56" s="269">
        <f t="shared" si="15"/>
        <v>2.0382269326977966</v>
      </c>
      <c r="L56" s="295">
        <f t="shared" si="15"/>
        <v>4.4594263173022037</v>
      </c>
      <c r="M56" s="271">
        <f t="shared" si="15"/>
        <v>3.0330380000000003</v>
      </c>
      <c r="N56" s="269">
        <f t="shared" si="15"/>
        <v>2.9797760292686233</v>
      </c>
      <c r="O56" s="271">
        <f t="shared" si="15"/>
        <v>2.2124055</v>
      </c>
      <c r="P56" s="269">
        <f t="shared" si="15"/>
        <v>2.1738056135262314</v>
      </c>
      <c r="Q56" s="271">
        <f t="shared" si="15"/>
        <v>1.3725862500000001</v>
      </c>
      <c r="R56" s="307">
        <f t="shared" si="15"/>
        <v>1.3486506900165633</v>
      </c>
      <c r="S56" s="322"/>
    </row>
    <row r="57" spans="1:19" s="3" customFormat="1" ht="18" outlineLevel="1" x14ac:dyDescent="0.25">
      <c r="A57" s="422"/>
      <c r="B57" s="276" t="s">
        <v>20</v>
      </c>
      <c r="C57" s="277">
        <v>55.501794359501496</v>
      </c>
      <c r="D57" s="278">
        <v>57858.558979827765</v>
      </c>
      <c r="E57" s="279"/>
      <c r="F57" s="280">
        <v>2.4999999999997514E-2</v>
      </c>
      <c r="G57" s="281">
        <v>1.6199891436440912E-2</v>
      </c>
      <c r="H57" s="282">
        <v>1.6199891436440912E-2</v>
      </c>
      <c r="I57" s="283">
        <f t="shared" ref="I57:R57" si="16">STDEV(I52:I55)/SQRT(I58)</f>
        <v>0.23321478436424761</v>
      </c>
      <c r="J57" s="283">
        <f t="shared" si="16"/>
        <v>0.36514376601073145</v>
      </c>
      <c r="K57" s="281">
        <f t="shared" si="16"/>
        <v>0.35886392680086082</v>
      </c>
      <c r="L57" s="298">
        <f t="shared" si="16"/>
        <v>0.22285933171481717</v>
      </c>
      <c r="M57" s="283">
        <f t="shared" si="16"/>
        <v>0.61915904038757752</v>
      </c>
      <c r="N57" s="281">
        <f t="shared" si="16"/>
        <v>0.60788861920185921</v>
      </c>
      <c r="O57" s="283">
        <f t="shared" si="16"/>
        <v>0.158798821239066</v>
      </c>
      <c r="P57" s="281">
        <f t="shared" si="16"/>
        <v>0.15624557551949186</v>
      </c>
      <c r="Q57" s="283">
        <f t="shared" si="16"/>
        <v>0.11770403173665071</v>
      </c>
      <c r="R57" s="308">
        <f t="shared" si="16"/>
        <v>0.11580077327749418</v>
      </c>
      <c r="S57" s="322"/>
    </row>
    <row r="58" spans="1:19" s="3" customFormat="1" ht="18" outlineLevel="1" x14ac:dyDescent="0.25">
      <c r="A58" s="423"/>
      <c r="B58" s="288" t="s">
        <v>21</v>
      </c>
      <c r="C58" s="289">
        <v>4</v>
      </c>
      <c r="D58" s="290">
        <v>4</v>
      </c>
      <c r="E58" s="291"/>
      <c r="F58" s="291">
        <v>4</v>
      </c>
      <c r="G58" s="291">
        <v>4</v>
      </c>
      <c r="H58" s="291">
        <v>4</v>
      </c>
      <c r="I58" s="289">
        <f t="shared" ref="I58:R58" si="17">COUNT(I52:I55)</f>
        <v>4</v>
      </c>
      <c r="J58" s="289">
        <f t="shared" si="17"/>
        <v>4</v>
      </c>
      <c r="K58" s="291">
        <f t="shared" si="17"/>
        <v>4</v>
      </c>
      <c r="L58" s="289">
        <f t="shared" si="17"/>
        <v>4</v>
      </c>
      <c r="M58" s="289">
        <f t="shared" si="17"/>
        <v>4</v>
      </c>
      <c r="N58" s="291">
        <f t="shared" si="17"/>
        <v>4</v>
      </c>
      <c r="O58" s="289">
        <f t="shared" si="17"/>
        <v>4</v>
      </c>
      <c r="P58" s="291">
        <f t="shared" si="17"/>
        <v>4</v>
      </c>
      <c r="Q58" s="289">
        <f t="shared" si="17"/>
        <v>4</v>
      </c>
      <c r="R58" s="290">
        <f t="shared" si="17"/>
        <v>4</v>
      </c>
      <c r="S58" s="322"/>
    </row>
    <row r="59" spans="1:19" s="3" customFormat="1" ht="18" outlineLevel="1" x14ac:dyDescent="0.25">
      <c r="A59" s="322"/>
      <c r="B59" s="302"/>
      <c r="C59" s="303"/>
      <c r="D59" s="304"/>
      <c r="E59" s="305"/>
      <c r="F59" s="306"/>
      <c r="G59" s="144"/>
      <c r="H59" s="142"/>
      <c r="I59" s="143"/>
      <c r="J59" s="143"/>
      <c r="K59" s="144"/>
      <c r="L59" s="258"/>
      <c r="M59" s="143"/>
      <c r="N59" s="144"/>
      <c r="O59" s="300"/>
      <c r="P59" s="144"/>
      <c r="Q59" s="300"/>
      <c r="R59" s="144"/>
      <c r="S59" s="322"/>
    </row>
    <row r="60" spans="1:19" s="3" customFormat="1" ht="18" hidden="1" outlineLevel="2" x14ac:dyDescent="0.25">
      <c r="A60" s="322">
        <v>2</v>
      </c>
      <c r="B60" s="424" t="s">
        <v>25</v>
      </c>
      <c r="C60" s="254">
        <v>591.09140978298126</v>
      </c>
      <c r="D60" s="255">
        <v>523333.33333333337</v>
      </c>
      <c r="E60" s="256"/>
      <c r="F60" s="257">
        <v>2</v>
      </c>
      <c r="G60" s="6">
        <v>1.6906621622135731</v>
      </c>
      <c r="H60" s="4">
        <v>1.643939456938311</v>
      </c>
      <c r="I60" s="8">
        <v>15.28464</v>
      </c>
      <c r="J60" s="8">
        <v>11.688134</v>
      </c>
      <c r="K60" s="6">
        <f>J60*(H60/G60)</f>
        <v>11.365123730825488</v>
      </c>
      <c r="L60" s="5">
        <f>I60-K60</f>
        <v>3.9195162691745118</v>
      </c>
      <c r="M60" s="8">
        <v>1.3030059999999999</v>
      </c>
      <c r="N60" s="6">
        <f>M60*(H60/G60)</f>
        <v>1.26699646085577</v>
      </c>
      <c r="O60" s="14">
        <v>0.26381450000000001</v>
      </c>
      <c r="P60" s="6">
        <f>O60*(H60/G60)</f>
        <v>0.25652379023767702</v>
      </c>
      <c r="Q60" s="8">
        <v>0.1004385</v>
      </c>
      <c r="R60" s="6">
        <f>Q60*(H60/G60)</f>
        <v>9.7662807411218563E-2</v>
      </c>
      <c r="S60" s="322"/>
    </row>
    <row r="61" spans="1:19" s="3" customFormat="1" ht="18" hidden="1" outlineLevel="2" x14ac:dyDescent="0.25">
      <c r="A61" s="322">
        <v>5</v>
      </c>
      <c r="B61" s="425"/>
      <c r="C61" s="254">
        <v>416.4134786520525</v>
      </c>
      <c r="D61" s="255">
        <v>655000</v>
      </c>
      <c r="E61" s="256"/>
      <c r="F61" s="257">
        <v>2</v>
      </c>
      <c r="G61" s="6">
        <v>1.7272491714829057</v>
      </c>
      <c r="H61" s="4">
        <v>1.6805264662076436</v>
      </c>
      <c r="I61" s="13">
        <v>13.847706000000001</v>
      </c>
      <c r="J61" s="13">
        <v>12.740054000000001</v>
      </c>
      <c r="K61" s="6">
        <f>J61*(H61/G61)</f>
        <v>12.395431001731673</v>
      </c>
      <c r="L61" s="5">
        <f>I61-K61</f>
        <v>1.4522749982683276</v>
      </c>
      <c r="M61" s="8">
        <v>0.72289530000000002</v>
      </c>
      <c r="N61" s="6">
        <f>M61*(H61/G61)</f>
        <v>0.70334072466459863</v>
      </c>
      <c r="O61" s="14">
        <v>0.61997809999999998</v>
      </c>
      <c r="P61" s="6">
        <f>O61*(H61/G61)</f>
        <v>0.60320747158015953</v>
      </c>
      <c r="Q61" s="14">
        <v>6.0135250000000001E-2</v>
      </c>
      <c r="R61" s="6">
        <f>Q61*(H61/G61)</f>
        <v>5.8508570069395666E-2</v>
      </c>
      <c r="S61" s="322"/>
    </row>
    <row r="62" spans="1:19" s="3" customFormat="1" ht="18" hidden="1" outlineLevel="2" x14ac:dyDescent="0.25">
      <c r="A62" s="322">
        <v>6</v>
      </c>
      <c r="B62" s="425"/>
      <c r="C62" s="254">
        <v>325.12987154505475</v>
      </c>
      <c r="D62" s="255">
        <v>742500</v>
      </c>
      <c r="E62" s="256"/>
      <c r="F62" s="257">
        <v>2</v>
      </c>
      <c r="G62" s="6">
        <v>1.7585910703777969</v>
      </c>
      <c r="H62" s="4">
        <v>1.7118683651025348</v>
      </c>
      <c r="I62" s="8">
        <v>13.700481999999999</v>
      </c>
      <c r="J62" s="8">
        <v>10.149958</v>
      </c>
      <c r="K62" s="6">
        <f>J62*(H62/G62)</f>
        <v>9.8802912740746773</v>
      </c>
      <c r="L62" s="5">
        <f>I62-K62</f>
        <v>3.8201907259253218</v>
      </c>
      <c r="M62" s="8">
        <v>0.41142570000000001</v>
      </c>
      <c r="N62" s="6">
        <f>M62*(H62/G62)</f>
        <v>0.40049483491853521</v>
      </c>
      <c r="O62" s="14">
        <v>0.64187159999999999</v>
      </c>
      <c r="P62" s="6">
        <f>O62*(H62/G62)</f>
        <v>0.62481818826800584</v>
      </c>
      <c r="Q62" s="8">
        <v>5.5158949999999998E-2</v>
      </c>
      <c r="R62" s="6">
        <f>Q62*(H62/G62)</f>
        <v>5.3693472659898829E-2</v>
      </c>
      <c r="S62" s="322"/>
    </row>
    <row r="63" spans="1:19" s="3" customFormat="1" ht="18" hidden="1" outlineLevel="2" x14ac:dyDescent="0.25">
      <c r="A63" s="322">
        <v>8</v>
      </c>
      <c r="B63" s="425"/>
      <c r="C63" s="260">
        <v>420.0312089040624</v>
      </c>
      <c r="D63" s="261">
        <v>495000</v>
      </c>
      <c r="E63" s="262"/>
      <c r="F63" s="263">
        <v>1.9</v>
      </c>
      <c r="G63" s="141">
        <v>1.6920845515924889</v>
      </c>
      <c r="H63" s="139">
        <v>1.6453618463172268</v>
      </c>
      <c r="I63" s="140">
        <v>14.090666000000001</v>
      </c>
      <c r="J63" s="140">
        <v>11.38463</v>
      </c>
      <c r="K63" s="141">
        <f>J63*(H63/G63)</f>
        <v>11.070271765562309</v>
      </c>
      <c r="L63" s="140">
        <f>I63-K63</f>
        <v>3.0203942344376919</v>
      </c>
      <c r="M63" s="148">
        <v>1.5223239999999998</v>
      </c>
      <c r="N63" s="141">
        <f>M63*(H63/G63)</f>
        <v>1.4802888100217464</v>
      </c>
      <c r="O63" s="301">
        <v>0.38415460000000001</v>
      </c>
      <c r="P63" s="141">
        <f>O63*(H63/G63)</f>
        <v>0.37354712643194227</v>
      </c>
      <c r="Q63" s="148">
        <v>2.9110540000000001E-2</v>
      </c>
      <c r="R63" s="141">
        <f>Q63*(H63/G63)</f>
        <v>2.8306724859944701E-2</v>
      </c>
      <c r="S63" s="322"/>
    </row>
    <row r="64" spans="1:19" s="3" customFormat="1" ht="18" outlineLevel="1" collapsed="1" x14ac:dyDescent="0.25">
      <c r="A64" s="421" t="s">
        <v>25</v>
      </c>
      <c r="B64" s="264" t="s">
        <v>19</v>
      </c>
      <c r="C64" s="265">
        <v>438.16649222103774</v>
      </c>
      <c r="D64" s="266">
        <v>603958.33333333337</v>
      </c>
      <c r="E64" s="267"/>
      <c r="F64" s="268">
        <v>1.9750000000000001</v>
      </c>
      <c r="G64" s="269">
        <v>1.717146738916691</v>
      </c>
      <c r="H64" s="270">
        <v>1.6704240336414289</v>
      </c>
      <c r="I64" s="295">
        <f t="shared" ref="I64:R64" si="18">AVERAGE(I60:I63)</f>
        <v>14.2308735</v>
      </c>
      <c r="J64" s="295">
        <f t="shared" si="18"/>
        <v>11.490694</v>
      </c>
      <c r="K64" s="296">
        <f t="shared" si="18"/>
        <v>11.177779443048538</v>
      </c>
      <c r="L64" s="271">
        <f t="shared" si="18"/>
        <v>3.0530940569514633</v>
      </c>
      <c r="M64" s="272">
        <f t="shared" si="18"/>
        <v>0.98991275000000001</v>
      </c>
      <c r="N64" s="273">
        <f t="shared" si="18"/>
        <v>0.96278020761516259</v>
      </c>
      <c r="O64" s="272">
        <f t="shared" si="18"/>
        <v>0.47745470000000001</v>
      </c>
      <c r="P64" s="273">
        <f t="shared" si="18"/>
        <v>0.46452414412944615</v>
      </c>
      <c r="Q64" s="274">
        <f t="shared" si="18"/>
        <v>6.1210809999999997E-2</v>
      </c>
      <c r="R64" s="275">
        <f t="shared" si="18"/>
        <v>5.9542893750114435E-2</v>
      </c>
      <c r="S64" s="322"/>
    </row>
    <row r="65" spans="1:19" s="3" customFormat="1" ht="18" outlineLevel="1" x14ac:dyDescent="0.25">
      <c r="A65" s="422"/>
      <c r="B65" s="276" t="s">
        <v>20</v>
      </c>
      <c r="C65" s="277">
        <v>55.501794359501496</v>
      </c>
      <c r="D65" s="278">
        <v>57858.558979827765</v>
      </c>
      <c r="E65" s="279"/>
      <c r="F65" s="280">
        <v>2.4999999999997514E-2</v>
      </c>
      <c r="G65" s="281">
        <v>1.6199891436440912E-2</v>
      </c>
      <c r="H65" s="282">
        <v>1.6199891436440912E-2</v>
      </c>
      <c r="I65" s="298">
        <f t="shared" ref="I65:R65" si="19">STDEV(I60:I63)/SQRT(I66)</f>
        <v>0.36034872645663202</v>
      </c>
      <c r="J65" s="298">
        <f t="shared" si="19"/>
        <v>0.53297166567839249</v>
      </c>
      <c r="K65" s="299">
        <f t="shared" si="19"/>
        <v>0.51743007980722588</v>
      </c>
      <c r="L65" s="283">
        <f t="shared" si="19"/>
        <v>0.57029346878163412</v>
      </c>
      <c r="M65" s="284">
        <f t="shared" si="19"/>
        <v>0.25616314917520983</v>
      </c>
      <c r="N65" s="285">
        <f t="shared" si="19"/>
        <v>0.24897060870090829</v>
      </c>
      <c r="O65" s="284">
        <f t="shared" si="19"/>
        <v>9.2056540718743363E-2</v>
      </c>
      <c r="P65" s="285">
        <f t="shared" si="19"/>
        <v>8.9660568659123877E-2</v>
      </c>
      <c r="Q65" s="286">
        <f t="shared" si="19"/>
        <v>1.4739461872759025E-2</v>
      </c>
      <c r="R65" s="287">
        <f t="shared" si="19"/>
        <v>1.432978139235557E-2</v>
      </c>
      <c r="S65" s="322"/>
    </row>
    <row r="66" spans="1:19" s="3" customFormat="1" ht="18" outlineLevel="1" x14ac:dyDescent="0.25">
      <c r="A66" s="423"/>
      <c r="B66" s="288" t="s">
        <v>21</v>
      </c>
      <c r="C66" s="289">
        <v>4</v>
      </c>
      <c r="D66" s="290">
        <v>4</v>
      </c>
      <c r="E66" s="291"/>
      <c r="F66" s="291">
        <v>4</v>
      </c>
      <c r="G66" s="291">
        <v>4</v>
      </c>
      <c r="H66" s="291">
        <v>4</v>
      </c>
      <c r="I66" s="289">
        <f t="shared" ref="I66:R66" si="20">COUNT(I60:I63)</f>
        <v>4</v>
      </c>
      <c r="J66" s="289">
        <f t="shared" si="20"/>
        <v>4</v>
      </c>
      <c r="K66" s="291">
        <f t="shared" si="20"/>
        <v>4</v>
      </c>
      <c r="L66" s="289">
        <f t="shared" si="20"/>
        <v>4</v>
      </c>
      <c r="M66" s="289">
        <f t="shared" si="20"/>
        <v>4</v>
      </c>
      <c r="N66" s="291">
        <f t="shared" si="20"/>
        <v>4</v>
      </c>
      <c r="O66" s="289">
        <f t="shared" si="20"/>
        <v>4</v>
      </c>
      <c r="P66" s="291">
        <f t="shared" si="20"/>
        <v>4</v>
      </c>
      <c r="Q66" s="289">
        <f t="shared" si="20"/>
        <v>4</v>
      </c>
      <c r="R66" s="290">
        <f t="shared" si="20"/>
        <v>4</v>
      </c>
      <c r="S66" s="322"/>
    </row>
    <row r="67" spans="1:19" s="3" customFormat="1" ht="18" outlineLevel="1" x14ac:dyDescent="0.25">
      <c r="A67" s="322"/>
      <c r="B67" s="302"/>
      <c r="C67" s="303"/>
      <c r="D67" s="304"/>
      <c r="E67" s="305"/>
      <c r="F67" s="306"/>
      <c r="G67" s="144"/>
      <c r="H67" s="142"/>
      <c r="I67" s="143"/>
      <c r="J67" s="143"/>
      <c r="K67" s="144"/>
      <c r="L67" s="258"/>
      <c r="M67" s="143"/>
      <c r="N67" s="144"/>
      <c r="O67" s="300"/>
      <c r="P67" s="144"/>
      <c r="Q67" s="143"/>
      <c r="R67" s="144"/>
      <c r="S67" s="322"/>
    </row>
    <row r="68" spans="1:19" s="3" customFormat="1" ht="18" hidden="1" outlineLevel="2" x14ac:dyDescent="0.25">
      <c r="A68" s="322">
        <v>2</v>
      </c>
      <c r="B68" s="424" t="s">
        <v>26</v>
      </c>
      <c r="C68" s="254">
        <v>591.09140978298126</v>
      </c>
      <c r="D68" s="255">
        <v>523333.33333333337</v>
      </c>
      <c r="E68" s="256"/>
      <c r="F68" s="257">
        <v>2</v>
      </c>
      <c r="G68" s="6">
        <v>1.6906621622135731</v>
      </c>
      <c r="H68" s="4">
        <v>1.5972167516630491</v>
      </c>
      <c r="I68" s="8">
        <v>16.038974</v>
      </c>
      <c r="J68" s="13">
        <v>13.598908</v>
      </c>
      <c r="K68" s="6">
        <f>J68*(H68/G68)</f>
        <v>12.847276142671973</v>
      </c>
      <c r="L68" s="5">
        <f>I68-K68</f>
        <v>3.1916978573280268</v>
      </c>
      <c r="M68" s="8">
        <v>3.9903630000000003</v>
      </c>
      <c r="N68" s="6">
        <f>M68*(H68/G68)</f>
        <v>3.7698097060808831</v>
      </c>
      <c r="O68" s="14">
        <v>1.9322558000000001</v>
      </c>
      <c r="P68" s="6">
        <f>O68*(H68/G68)</f>
        <v>1.8254571500064234</v>
      </c>
      <c r="Q68" s="14">
        <v>1.1117809999999999</v>
      </c>
      <c r="R68" s="6">
        <f>Q68*(H68/G68)</f>
        <v>1.0503312116808194</v>
      </c>
      <c r="S68" s="322"/>
    </row>
    <row r="69" spans="1:19" s="3" customFormat="1" ht="18" hidden="1" outlineLevel="2" x14ac:dyDescent="0.25">
      <c r="A69" s="322">
        <v>5</v>
      </c>
      <c r="B69" s="425"/>
      <c r="C69" s="254">
        <v>416.4134786520525</v>
      </c>
      <c r="D69" s="255">
        <v>655000</v>
      </c>
      <c r="E69" s="256"/>
      <c r="F69" s="257">
        <v>2</v>
      </c>
      <c r="G69" s="6">
        <v>1.7272491714829057</v>
      </c>
      <c r="H69" s="4">
        <v>1.6338037609323817</v>
      </c>
      <c r="I69" s="13">
        <v>14.392531999999999</v>
      </c>
      <c r="J69" s="8">
        <v>9.6704000000000008</v>
      </c>
      <c r="K69" s="6">
        <f>J69*(H69/G69)</f>
        <v>9.1472244714733506</v>
      </c>
      <c r="L69" s="5">
        <f>I69-K69</f>
        <v>5.2453075285266486</v>
      </c>
      <c r="M69" s="8">
        <v>2.7024249999999999</v>
      </c>
      <c r="N69" s="6">
        <f>M69*(H69/G69)</f>
        <v>2.5562218824786322</v>
      </c>
      <c r="O69" s="14">
        <v>2.6322619999999999</v>
      </c>
      <c r="P69" s="6">
        <f>O69*(H69/G69)</f>
        <v>2.4898547507579192</v>
      </c>
      <c r="Q69" s="14">
        <v>1.4138710000000001</v>
      </c>
      <c r="R69" s="6">
        <f>Q69*(H69/G69)</f>
        <v>1.3373795717557182</v>
      </c>
      <c r="S69" s="322"/>
    </row>
    <row r="70" spans="1:19" s="3" customFormat="1" ht="18" hidden="1" outlineLevel="2" x14ac:dyDescent="0.25">
      <c r="A70" s="322">
        <v>6</v>
      </c>
      <c r="B70" s="425"/>
      <c r="C70" s="254">
        <v>325.12987154505475</v>
      </c>
      <c r="D70" s="255">
        <v>742500</v>
      </c>
      <c r="E70" s="256"/>
      <c r="F70" s="257">
        <v>2</v>
      </c>
      <c r="G70" s="6">
        <v>1.7585910703777969</v>
      </c>
      <c r="H70" s="4">
        <v>1.6651456598272729</v>
      </c>
      <c r="I70" s="8">
        <v>14.146573999999999</v>
      </c>
      <c r="J70" s="13">
        <v>8.2638660000000002</v>
      </c>
      <c r="K70" s="6">
        <f>J70*(H70/G70)</f>
        <v>7.8247529144669201</v>
      </c>
      <c r="L70" s="5">
        <f>I70-K70</f>
        <v>6.3218210855330792</v>
      </c>
      <c r="M70" s="8">
        <v>2.5125930000000003</v>
      </c>
      <c r="N70" s="6">
        <f>M70*(H70/G70)</f>
        <v>2.3790825504212174</v>
      </c>
      <c r="O70" s="14">
        <v>3.0918700000000001</v>
      </c>
      <c r="P70" s="6">
        <f>O70*(H70/G70)</f>
        <v>2.9275787862064604</v>
      </c>
      <c r="Q70" s="14">
        <v>1.8565719999999999</v>
      </c>
      <c r="R70" s="6">
        <f>Q70*(H70/G70)</f>
        <v>1.7579202237690783</v>
      </c>
      <c r="S70" s="322"/>
    </row>
    <row r="71" spans="1:19" s="3" customFormat="1" ht="18" hidden="1" outlineLevel="2" x14ac:dyDescent="0.25">
      <c r="A71" s="322">
        <v>8</v>
      </c>
      <c r="B71" s="425"/>
      <c r="C71" s="260">
        <v>420.0312089040624</v>
      </c>
      <c r="D71" s="261">
        <v>495000</v>
      </c>
      <c r="E71" s="262"/>
      <c r="F71" s="263">
        <v>1.9</v>
      </c>
      <c r="G71" s="141">
        <v>1.6920845515924889</v>
      </c>
      <c r="H71" s="139">
        <v>1.5986391410419649</v>
      </c>
      <c r="I71" s="140">
        <v>14.117212</v>
      </c>
      <c r="J71" s="145">
        <v>8.9112120000000008</v>
      </c>
      <c r="K71" s="141">
        <f>J71*(H71/G71)</f>
        <v>8.4190901003827161</v>
      </c>
      <c r="L71" s="140">
        <f>I71-K71</f>
        <v>5.6981218996172842</v>
      </c>
      <c r="M71" s="148">
        <v>3.953471</v>
      </c>
      <c r="N71" s="141">
        <f>M71*(H71/G71)</f>
        <v>3.7351404677893596</v>
      </c>
      <c r="O71" s="301">
        <v>2.4558759999999999</v>
      </c>
      <c r="P71" s="141">
        <f>O71*(H71/G71)</f>
        <v>2.3202501881189117</v>
      </c>
      <c r="Q71" s="301">
        <v>1.484456</v>
      </c>
      <c r="R71" s="141">
        <f>Q71*(H71/G71)</f>
        <v>1.4024768812652786</v>
      </c>
      <c r="S71" s="322"/>
    </row>
    <row r="72" spans="1:19" s="3" customFormat="1" ht="18" outlineLevel="1" collapsed="1" x14ac:dyDescent="0.25">
      <c r="A72" s="421" t="s">
        <v>26</v>
      </c>
      <c r="B72" s="264" t="s">
        <v>19</v>
      </c>
      <c r="C72" s="265">
        <v>438.16649222103774</v>
      </c>
      <c r="D72" s="266">
        <v>603958.33333333337</v>
      </c>
      <c r="E72" s="267"/>
      <c r="F72" s="268">
        <v>1.9750000000000001</v>
      </c>
      <c r="G72" s="269">
        <v>1.717146738916691</v>
      </c>
      <c r="H72" s="270">
        <v>1.6237013283661672</v>
      </c>
      <c r="I72" s="295">
        <f t="shared" ref="I72:R72" si="21">AVERAGE(I68:I71)</f>
        <v>14.673823000000001</v>
      </c>
      <c r="J72" s="295">
        <f t="shared" si="21"/>
        <v>10.1110965</v>
      </c>
      <c r="K72" s="269">
        <f t="shared" si="21"/>
        <v>9.5595859072487404</v>
      </c>
      <c r="L72" s="295">
        <f t="shared" si="21"/>
        <v>5.1142370927512601</v>
      </c>
      <c r="M72" s="271">
        <f t="shared" si="21"/>
        <v>3.2897130000000003</v>
      </c>
      <c r="N72" s="269">
        <f t="shared" si="21"/>
        <v>3.1100636516925233</v>
      </c>
      <c r="O72" s="271">
        <f t="shared" si="21"/>
        <v>2.5280659500000002</v>
      </c>
      <c r="P72" s="269">
        <f t="shared" si="21"/>
        <v>2.3907852187724288</v>
      </c>
      <c r="Q72" s="271">
        <f t="shared" si="21"/>
        <v>1.4666699999999999</v>
      </c>
      <c r="R72" s="307">
        <f t="shared" si="21"/>
        <v>1.3870269721177235</v>
      </c>
      <c r="S72" s="322"/>
    </row>
    <row r="73" spans="1:19" s="3" customFormat="1" ht="18" outlineLevel="1" x14ac:dyDescent="0.25">
      <c r="A73" s="422"/>
      <c r="B73" s="276" t="s">
        <v>20</v>
      </c>
      <c r="C73" s="277">
        <v>55.501794359501496</v>
      </c>
      <c r="D73" s="278">
        <v>57858.558979827765</v>
      </c>
      <c r="E73" s="279"/>
      <c r="F73" s="280">
        <v>2.4999999999997514E-2</v>
      </c>
      <c r="G73" s="281">
        <v>1.6199891436440912E-2</v>
      </c>
      <c r="H73" s="282">
        <v>1.6199891436440912E-2</v>
      </c>
      <c r="I73" s="298">
        <f t="shared" ref="I73:R73" si="22">STDEV(I68:I71)/SQRT(I74)</f>
        <v>0.45921755853516749</v>
      </c>
      <c r="J73" s="298">
        <f t="shared" si="22"/>
        <v>1.1976026677671185</v>
      </c>
      <c r="K73" s="281">
        <f t="shared" si="22"/>
        <v>1.1287650049255644</v>
      </c>
      <c r="L73" s="298">
        <f t="shared" si="22"/>
        <v>0.67777313917145432</v>
      </c>
      <c r="M73" s="283">
        <f t="shared" si="22"/>
        <v>0.39584380278168618</v>
      </c>
      <c r="N73" s="281">
        <f t="shared" si="22"/>
        <v>0.37272196496903548</v>
      </c>
      <c r="O73" s="283">
        <f t="shared" si="22"/>
        <v>0.23960609121292345</v>
      </c>
      <c r="P73" s="281">
        <f t="shared" si="22"/>
        <v>0.22776689876757233</v>
      </c>
      <c r="Q73" s="283">
        <f t="shared" si="22"/>
        <v>0.15304515894608806</v>
      </c>
      <c r="R73" s="308">
        <f t="shared" si="22"/>
        <v>0.14538151053695311</v>
      </c>
      <c r="S73" s="322"/>
    </row>
    <row r="74" spans="1:19" s="1" customFormat="1" ht="18" outlineLevel="1" x14ac:dyDescent="0.25">
      <c r="A74" s="423"/>
      <c r="B74" s="288" t="s">
        <v>21</v>
      </c>
      <c r="C74" s="289">
        <v>4</v>
      </c>
      <c r="D74" s="290">
        <v>4</v>
      </c>
      <c r="E74" s="291"/>
      <c r="F74" s="291">
        <v>4</v>
      </c>
      <c r="G74" s="291">
        <v>4</v>
      </c>
      <c r="H74" s="291">
        <v>4</v>
      </c>
      <c r="I74" s="289">
        <f t="shared" ref="I74:R74" si="23">COUNT(I68:I71)</f>
        <v>4</v>
      </c>
      <c r="J74" s="289">
        <f t="shared" si="23"/>
        <v>4</v>
      </c>
      <c r="K74" s="291">
        <f t="shared" si="23"/>
        <v>4</v>
      </c>
      <c r="L74" s="289">
        <f t="shared" si="23"/>
        <v>4</v>
      </c>
      <c r="M74" s="289">
        <f t="shared" si="23"/>
        <v>4</v>
      </c>
      <c r="N74" s="291">
        <f t="shared" si="23"/>
        <v>4</v>
      </c>
      <c r="O74" s="289">
        <f t="shared" si="23"/>
        <v>4</v>
      </c>
      <c r="P74" s="291">
        <f t="shared" si="23"/>
        <v>4</v>
      </c>
      <c r="Q74" s="289">
        <f t="shared" si="23"/>
        <v>4</v>
      </c>
      <c r="R74" s="290">
        <f t="shared" si="23"/>
        <v>4</v>
      </c>
      <c r="S74" s="311"/>
    </row>
    <row r="75" spans="1:19" x14ac:dyDescent="0.25">
      <c r="A75" s="232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</row>
    <row r="76" spans="1:19" x14ac:dyDescent="0.25">
      <c r="A76" s="232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</row>
    <row r="77" spans="1:19" s="28" customFormat="1" ht="18" x14ac:dyDescent="0.25">
      <c r="A77" s="230"/>
      <c r="B77" s="231"/>
      <c r="C77" s="231"/>
      <c r="D77" s="231"/>
      <c r="E77" s="231"/>
      <c r="F77" s="231"/>
      <c r="G77" s="231"/>
      <c r="H77" s="231"/>
      <c r="I77" s="401" t="s">
        <v>31</v>
      </c>
      <c r="J77" s="402"/>
      <c r="K77" s="402"/>
      <c r="L77" s="402"/>
      <c r="M77" s="402"/>
      <c r="N77" s="402"/>
      <c r="O77" s="402"/>
      <c r="P77" s="402"/>
      <c r="Q77" s="402"/>
      <c r="R77" s="403"/>
      <c r="S77" s="233"/>
    </row>
    <row r="78" spans="1:19" s="28" customFormat="1" ht="18" x14ac:dyDescent="0.2">
      <c r="A78" s="231"/>
      <c r="B78" s="231"/>
      <c r="C78" s="231"/>
      <c r="D78" s="231"/>
      <c r="E78" s="231"/>
      <c r="F78" s="231"/>
      <c r="G78" s="231"/>
      <c r="H78" s="231"/>
      <c r="I78" s="404"/>
      <c r="J78" s="405"/>
      <c r="K78" s="405"/>
      <c r="L78" s="405"/>
      <c r="M78" s="405"/>
      <c r="N78" s="405"/>
      <c r="O78" s="405"/>
      <c r="P78" s="405"/>
      <c r="Q78" s="405"/>
      <c r="R78" s="406"/>
      <c r="S78" s="233"/>
    </row>
    <row r="79" spans="1:19" s="28" customFormat="1" ht="18" outlineLevel="1" x14ac:dyDescent="0.25">
      <c r="A79" s="230"/>
      <c r="B79" s="234"/>
      <c r="C79" s="235"/>
      <c r="D79" s="236"/>
      <c r="E79" s="237"/>
      <c r="F79" s="238"/>
      <c r="G79" s="239"/>
      <c r="H79" s="240"/>
      <c r="I79" s="241" t="s">
        <v>1</v>
      </c>
      <c r="J79" s="426" t="s">
        <v>2</v>
      </c>
      <c r="K79" s="427"/>
      <c r="L79" s="241" t="s">
        <v>3</v>
      </c>
      <c r="M79" s="415" t="s">
        <v>4</v>
      </c>
      <c r="N79" s="416"/>
      <c r="O79" s="415" t="s">
        <v>5</v>
      </c>
      <c r="P79" s="416"/>
      <c r="Q79" s="413" t="s">
        <v>6</v>
      </c>
      <c r="R79" s="414"/>
      <c r="S79" s="233"/>
    </row>
    <row r="80" spans="1:19" s="29" customFormat="1" ht="21" customHeight="1" outlineLevel="1" x14ac:dyDescent="0.25">
      <c r="A80" s="242"/>
      <c r="B80" s="243"/>
      <c r="C80" s="244" t="s">
        <v>7</v>
      </c>
      <c r="D80" s="245" t="s">
        <v>8</v>
      </c>
      <c r="E80" s="246"/>
      <c r="F80" s="247" t="s">
        <v>9</v>
      </c>
      <c r="G80" s="248" t="s">
        <v>10</v>
      </c>
      <c r="H80" s="243" t="s">
        <v>11</v>
      </c>
      <c r="I80" s="249" t="s">
        <v>12</v>
      </c>
      <c r="J80" s="249" t="s">
        <v>15</v>
      </c>
      <c r="K80" s="250" t="s">
        <v>16</v>
      </c>
      <c r="L80" s="249" t="s">
        <v>17</v>
      </c>
      <c r="M80" s="249" t="s">
        <v>15</v>
      </c>
      <c r="N80" s="250" t="s">
        <v>16</v>
      </c>
      <c r="O80" s="249" t="s">
        <v>15</v>
      </c>
      <c r="P80" s="250" t="s">
        <v>16</v>
      </c>
      <c r="Q80" s="249" t="s">
        <v>15</v>
      </c>
      <c r="R80" s="251" t="s">
        <v>16</v>
      </c>
      <c r="S80" s="252"/>
    </row>
    <row r="81" spans="1:19" s="30" customFormat="1" ht="18" hidden="1" outlineLevel="2" x14ac:dyDescent="0.25">
      <c r="A81" s="253">
        <v>1</v>
      </c>
      <c r="B81" s="424" t="s">
        <v>23</v>
      </c>
      <c r="C81" s="254">
        <v>317.51009576980164</v>
      </c>
      <c r="D81" s="255">
        <v>1091666.6666666667</v>
      </c>
      <c r="E81" s="256"/>
      <c r="F81" s="257">
        <v>2</v>
      </c>
      <c r="G81" s="6">
        <v>1.6533848121179666</v>
      </c>
      <c r="H81" s="4">
        <v>1.6066621068427045</v>
      </c>
      <c r="I81" s="143">
        <v>7.3922100000000004</v>
      </c>
      <c r="J81" s="149">
        <v>3.4685679999999999</v>
      </c>
      <c r="K81" s="144">
        <f>J81*(H81/G81)</f>
        <v>3.3705503581277441</v>
      </c>
      <c r="L81" s="258">
        <f>I81-K81</f>
        <v>4.0216596418722563</v>
      </c>
      <c r="M81" s="143">
        <v>1.333018</v>
      </c>
      <c r="N81" s="144">
        <f>M81*(H81/G81)</f>
        <v>1.2953484830889086</v>
      </c>
      <c r="O81" s="143">
        <v>1.174374</v>
      </c>
      <c r="P81" s="144">
        <f>O81*(H81/G81)</f>
        <v>1.1411875754708893</v>
      </c>
      <c r="Q81" s="143">
        <v>1.2902439999999999</v>
      </c>
      <c r="R81" s="144">
        <f>Q81*(H81/G81)</f>
        <v>1.2537832258938482</v>
      </c>
      <c r="S81" s="232"/>
    </row>
    <row r="82" spans="1:19" s="30" customFormat="1" ht="18" hidden="1" outlineLevel="2" x14ac:dyDescent="0.25">
      <c r="A82" s="253">
        <v>3</v>
      </c>
      <c r="B82" s="425"/>
      <c r="C82" s="254">
        <v>202.70704938322913</v>
      </c>
      <c r="D82" s="255">
        <v>1088333.3333333333</v>
      </c>
      <c r="E82" s="256"/>
      <c r="F82" s="257">
        <v>2</v>
      </c>
      <c r="G82" s="6">
        <v>1.7793871612545857</v>
      </c>
      <c r="H82" s="4">
        <v>1.7326644559793236</v>
      </c>
      <c r="I82" s="13">
        <v>6.7208959999999998</v>
      </c>
      <c r="J82" s="32">
        <v>1.674701</v>
      </c>
      <c r="K82" s="6">
        <f>J82*(H82/G82)</f>
        <v>1.6307271178955469</v>
      </c>
      <c r="L82" s="5">
        <f>I82-K82</f>
        <v>5.0901688821044528</v>
      </c>
      <c r="M82" s="8">
        <v>1.8354889999999999</v>
      </c>
      <c r="N82" s="6">
        <f>M82*(H82/G82)</f>
        <v>1.787293186604044</v>
      </c>
      <c r="O82" s="8">
        <v>2.1562209999999999</v>
      </c>
      <c r="P82" s="6">
        <f>O82*(H82/G82)</f>
        <v>2.0996034855630072</v>
      </c>
      <c r="Q82" s="8">
        <v>0.17075280000000001</v>
      </c>
      <c r="R82" s="6">
        <f>Q82*(H82/G82)</f>
        <v>0.16626921546986284</v>
      </c>
      <c r="S82" s="232"/>
    </row>
    <row r="83" spans="1:19" s="30" customFormat="1" ht="18" hidden="1" outlineLevel="2" x14ac:dyDescent="0.25">
      <c r="A83" s="253">
        <v>4</v>
      </c>
      <c r="B83" s="425"/>
      <c r="C83" s="254">
        <v>363.50510440024192</v>
      </c>
      <c r="D83" s="255">
        <v>658333</v>
      </c>
      <c r="E83" s="256"/>
      <c r="F83" s="257">
        <v>2</v>
      </c>
      <c r="G83" s="6">
        <v>1.7606925941048754</v>
      </c>
      <c r="H83" s="4">
        <v>1.7139698888296133</v>
      </c>
      <c r="I83" s="8">
        <v>6.9051109999999998</v>
      </c>
      <c r="J83" s="31">
        <v>3.5115859999999999</v>
      </c>
      <c r="K83" s="6">
        <f>J83*(H83/G83)</f>
        <v>3.4184006260874407</v>
      </c>
      <c r="L83" s="5">
        <f>I83-K83</f>
        <v>3.4867103739125591</v>
      </c>
      <c r="M83" s="8">
        <v>1.8506400000000001</v>
      </c>
      <c r="N83" s="6">
        <f>M83*(H83/G83)</f>
        <v>1.80153040098191</v>
      </c>
      <c r="O83" s="8">
        <v>0.61822670000000002</v>
      </c>
      <c r="P83" s="6">
        <f>O83*(H83/G83)</f>
        <v>0.60182109689011531</v>
      </c>
      <c r="Q83" s="8">
        <v>3.2765395000000003E-2</v>
      </c>
      <c r="R83" s="6">
        <f>Q83*(H83/G83)</f>
        <v>3.1895914490490139E-2</v>
      </c>
      <c r="S83" s="232"/>
    </row>
    <row r="84" spans="1:19" s="30" customFormat="1" ht="18" hidden="1" outlineLevel="2" x14ac:dyDescent="0.25">
      <c r="A84" s="253">
        <v>7</v>
      </c>
      <c r="B84" s="425"/>
      <c r="C84" s="260">
        <v>130.79407820106502</v>
      </c>
      <c r="D84" s="261">
        <v>1020000</v>
      </c>
      <c r="E84" s="262"/>
      <c r="F84" s="263">
        <v>2</v>
      </c>
      <c r="G84" s="141">
        <v>1.8665900402349136</v>
      </c>
      <c r="H84" s="139">
        <v>1.8198673349596515</v>
      </c>
      <c r="I84" s="140">
        <v>6.7777880000000001</v>
      </c>
      <c r="J84" s="147">
        <v>2.748497</v>
      </c>
      <c r="K84" s="141">
        <f>J84*(H84/G84)</f>
        <v>2.6796992391029257</v>
      </c>
      <c r="L84" s="140">
        <f>I84-K84</f>
        <v>4.098088760897074</v>
      </c>
      <c r="M84" s="148">
        <v>3.3666960000000001</v>
      </c>
      <c r="N84" s="141">
        <f>M84*(H84/G84)</f>
        <v>3.2824240701339185</v>
      </c>
      <c r="O84" s="148">
        <v>7.2299920000000002</v>
      </c>
      <c r="P84" s="141">
        <f>O84*(H84/G84)</f>
        <v>7.0490177217294541</v>
      </c>
      <c r="Q84" s="148">
        <v>3.5414330000000001</v>
      </c>
      <c r="R84" s="141">
        <f>Q84*(H84/G84)</f>
        <v>3.452787219863799</v>
      </c>
      <c r="S84" s="232"/>
    </row>
    <row r="85" spans="1:19" s="30" customFormat="1" ht="18" outlineLevel="1" collapsed="1" x14ac:dyDescent="0.25">
      <c r="A85" s="421" t="s">
        <v>23</v>
      </c>
      <c r="B85" s="264" t="s">
        <v>19</v>
      </c>
      <c r="C85" s="265">
        <v>253.62908193858442</v>
      </c>
      <c r="D85" s="266">
        <v>964583.25</v>
      </c>
      <c r="E85" s="267"/>
      <c r="F85" s="268">
        <v>2</v>
      </c>
      <c r="G85" s="269">
        <v>1.7650136519280852</v>
      </c>
      <c r="H85" s="270">
        <v>1.7182909466528231</v>
      </c>
      <c r="I85" s="271">
        <f t="shared" ref="I85:R85" si="24">AVERAGE(I81:I84)</f>
        <v>6.9490012500000002</v>
      </c>
      <c r="J85" s="271">
        <f t="shared" si="24"/>
        <v>2.850838</v>
      </c>
      <c r="K85" s="269">
        <f t="shared" si="24"/>
        <v>2.7748443353034142</v>
      </c>
      <c r="L85" s="271">
        <f t="shared" si="24"/>
        <v>4.1741569146965851</v>
      </c>
      <c r="M85" s="271">
        <f t="shared" si="24"/>
        <v>2.0964607500000003</v>
      </c>
      <c r="N85" s="273">
        <f t="shared" si="24"/>
        <v>2.0416490352021954</v>
      </c>
      <c r="O85" s="271">
        <f t="shared" si="24"/>
        <v>2.7947034249999998</v>
      </c>
      <c r="P85" s="269">
        <f t="shared" si="24"/>
        <v>2.7229074699133666</v>
      </c>
      <c r="Q85" s="271">
        <f t="shared" si="24"/>
        <v>1.25879879875</v>
      </c>
      <c r="R85" s="307">
        <f t="shared" si="24"/>
        <v>1.2261838939295</v>
      </c>
      <c r="S85" s="232"/>
    </row>
    <row r="86" spans="1:19" s="30" customFormat="1" ht="18" outlineLevel="1" x14ac:dyDescent="0.25">
      <c r="A86" s="422"/>
      <c r="B86" s="276" t="s">
        <v>20</v>
      </c>
      <c r="C86" s="277">
        <v>53.099761285452033</v>
      </c>
      <c r="D86" s="278">
        <v>103410.39185461716</v>
      </c>
      <c r="E86" s="279"/>
      <c r="F86" s="280">
        <v>0</v>
      </c>
      <c r="G86" s="281">
        <v>4.3783586964642157E-2</v>
      </c>
      <c r="H86" s="282">
        <v>4.3783586964642157E-2</v>
      </c>
      <c r="I86" s="283">
        <f t="shared" ref="I86:R86" si="25">STDEV(I81:I84)/SQRT(I87)</f>
        <v>0.15267239768393806</v>
      </c>
      <c r="J86" s="283">
        <f t="shared" si="25"/>
        <v>0.4293357461876422</v>
      </c>
      <c r="K86" s="281">
        <f t="shared" si="25"/>
        <v>0.41704188054448832</v>
      </c>
      <c r="L86" s="283">
        <f t="shared" si="25"/>
        <v>0.33425320406239228</v>
      </c>
      <c r="M86" s="283">
        <f t="shared" si="25"/>
        <v>0.44015873257068178</v>
      </c>
      <c r="N86" s="285">
        <f t="shared" si="25"/>
        <v>0.43000397843220711</v>
      </c>
      <c r="O86" s="283">
        <f t="shared" si="25"/>
        <v>1.5122269155825288</v>
      </c>
      <c r="P86" s="281">
        <f t="shared" si="25"/>
        <v>1.4749175964008783</v>
      </c>
      <c r="Q86" s="283">
        <f t="shared" si="25"/>
        <v>0.81129575884838756</v>
      </c>
      <c r="R86" s="308">
        <f t="shared" si="25"/>
        <v>0.79100500407357677</v>
      </c>
      <c r="S86" s="232"/>
    </row>
    <row r="87" spans="1:19" s="30" customFormat="1" ht="18" outlineLevel="1" x14ac:dyDescent="0.25">
      <c r="A87" s="423"/>
      <c r="B87" s="288" t="s">
        <v>21</v>
      </c>
      <c r="C87" s="289">
        <v>4</v>
      </c>
      <c r="D87" s="290">
        <v>4</v>
      </c>
      <c r="E87" s="291"/>
      <c r="F87" s="291">
        <v>4</v>
      </c>
      <c r="G87" s="291">
        <v>4</v>
      </c>
      <c r="H87" s="291">
        <v>4</v>
      </c>
      <c r="I87" s="289">
        <f t="shared" ref="I87:R87" si="26">COUNT(I81:I84)</f>
        <v>4</v>
      </c>
      <c r="J87" s="289">
        <f t="shared" si="26"/>
        <v>4</v>
      </c>
      <c r="K87" s="291">
        <f t="shared" si="26"/>
        <v>4</v>
      </c>
      <c r="L87" s="289">
        <f t="shared" si="26"/>
        <v>4</v>
      </c>
      <c r="M87" s="289">
        <f t="shared" si="26"/>
        <v>4</v>
      </c>
      <c r="N87" s="291">
        <f t="shared" si="26"/>
        <v>4</v>
      </c>
      <c r="O87" s="289">
        <f t="shared" si="26"/>
        <v>4</v>
      </c>
      <c r="P87" s="291">
        <f t="shared" si="26"/>
        <v>4</v>
      </c>
      <c r="Q87" s="289">
        <f t="shared" si="26"/>
        <v>4</v>
      </c>
      <c r="R87" s="290">
        <f t="shared" si="26"/>
        <v>4</v>
      </c>
      <c r="S87" s="232"/>
    </row>
    <row r="88" spans="1:19" s="30" customFormat="1" ht="18" outlineLevel="1" x14ac:dyDescent="0.25">
      <c r="A88" s="253"/>
      <c r="B88" s="302"/>
      <c r="C88" s="303"/>
      <c r="D88" s="304"/>
      <c r="E88" s="305"/>
      <c r="F88" s="306"/>
      <c r="G88" s="144"/>
      <c r="H88" s="142"/>
      <c r="I88" s="143"/>
      <c r="J88" s="143"/>
      <c r="K88" s="144"/>
      <c r="L88" s="258"/>
      <c r="M88" s="143"/>
      <c r="N88" s="144"/>
      <c r="O88" s="300"/>
      <c r="P88" s="144"/>
      <c r="Q88" s="143"/>
      <c r="R88" s="144"/>
      <c r="S88" s="232"/>
    </row>
    <row r="89" spans="1:19" s="30" customFormat="1" ht="18" hidden="1" outlineLevel="2" x14ac:dyDescent="0.25">
      <c r="A89" s="253">
        <v>1</v>
      </c>
      <c r="B89" s="424" t="s">
        <v>24</v>
      </c>
      <c r="C89" s="254">
        <v>317.51009576980164</v>
      </c>
      <c r="D89" s="255">
        <v>1091666.6666666667</v>
      </c>
      <c r="E89" s="256"/>
      <c r="F89" s="257">
        <v>2</v>
      </c>
      <c r="G89" s="6">
        <v>1.6533848121179666</v>
      </c>
      <c r="H89" s="4">
        <v>1.5599394015674426</v>
      </c>
      <c r="I89" s="8">
        <v>7.1501919999999997</v>
      </c>
      <c r="J89" s="15">
        <v>5.92863E-2</v>
      </c>
      <c r="K89" s="6">
        <f>J89*(H89/G89)</f>
        <v>5.5935578133609547E-2</v>
      </c>
      <c r="L89" s="5">
        <f>I89-K89</f>
        <v>7.0942564218663904</v>
      </c>
      <c r="M89" s="8">
        <v>3.7426620000000002</v>
      </c>
      <c r="N89" s="6">
        <f>M89*(H89/G89)</f>
        <v>3.531135569746997</v>
      </c>
      <c r="O89" s="8">
        <v>7.2946840000000002</v>
      </c>
      <c r="P89" s="6">
        <f>O89*(H89/G89)</f>
        <v>6.8824056627246337</v>
      </c>
      <c r="Q89" s="8">
        <v>1.941149</v>
      </c>
      <c r="R89" s="6">
        <f>Q89*(H89/G89)</f>
        <v>1.8314398361590796</v>
      </c>
      <c r="S89" s="259"/>
    </row>
    <row r="90" spans="1:19" s="30" customFormat="1" ht="18" hidden="1" outlineLevel="2" x14ac:dyDescent="0.25">
      <c r="A90" s="253">
        <v>3</v>
      </c>
      <c r="B90" s="425"/>
      <c r="C90" s="254">
        <v>202.70704938322913</v>
      </c>
      <c r="D90" s="255">
        <v>1088333.3333333333</v>
      </c>
      <c r="E90" s="256"/>
      <c r="F90" s="257">
        <v>2</v>
      </c>
      <c r="G90" s="6">
        <v>1.7793871612545857</v>
      </c>
      <c r="H90" s="4">
        <v>1.6859417507040617</v>
      </c>
      <c r="I90" s="13">
        <v>6.5752980000000001</v>
      </c>
      <c r="J90" s="32">
        <v>6.1788889999999999E-2</v>
      </c>
      <c r="K90" s="6">
        <f>J90*(H90/G90)</f>
        <v>5.8544015405400704E-2</v>
      </c>
      <c r="L90" s="5">
        <f>I90-K90</f>
        <v>6.5167539845945992</v>
      </c>
      <c r="M90" s="8">
        <v>3.442402</v>
      </c>
      <c r="N90" s="6">
        <f>M90*(H90/G90)</f>
        <v>3.2616225298687547</v>
      </c>
      <c r="O90" s="8">
        <v>3.41011</v>
      </c>
      <c r="P90" s="6">
        <f>O90*(H90/G90)</f>
        <v>3.231026360468864</v>
      </c>
      <c r="Q90" s="8">
        <v>2.0891679999999999</v>
      </c>
      <c r="R90" s="6">
        <f>Q90*(H90/G90)</f>
        <v>1.9794542931014001</v>
      </c>
      <c r="S90" s="259"/>
    </row>
    <row r="91" spans="1:19" s="30" customFormat="1" ht="18" hidden="1" outlineLevel="2" x14ac:dyDescent="0.25">
      <c r="A91" s="253">
        <v>4</v>
      </c>
      <c r="B91" s="425"/>
      <c r="C91" s="254">
        <v>363.50510440024192</v>
      </c>
      <c r="D91" s="255">
        <v>658333</v>
      </c>
      <c r="E91" s="256"/>
      <c r="F91" s="257">
        <v>2</v>
      </c>
      <c r="G91" s="6">
        <v>1.7606925941048754</v>
      </c>
      <c r="H91" s="4">
        <v>1.6672471835543514</v>
      </c>
      <c r="I91" s="8">
        <v>6.8244259999999999</v>
      </c>
      <c r="J91" s="15">
        <v>0.16191079999999999</v>
      </c>
      <c r="K91" s="6">
        <f>J91*(H91/G91)</f>
        <v>0.15331769224841335</v>
      </c>
      <c r="L91" s="5">
        <f>I91-K91</f>
        <v>6.6711083077515863</v>
      </c>
      <c r="M91" s="8">
        <v>5.2045220000000008</v>
      </c>
      <c r="N91" s="6">
        <f>M91*(H91/G91)</f>
        <v>4.9283018939817289</v>
      </c>
      <c r="O91" s="8">
        <v>3.1074299999999999</v>
      </c>
      <c r="P91" s="6">
        <f>O91*(H91/G91)</f>
        <v>2.9425090631600059</v>
      </c>
      <c r="Q91" s="8">
        <v>2.125149</v>
      </c>
      <c r="R91" s="6">
        <f>Q91*(H91/G91)</f>
        <v>2.0123607589118415</v>
      </c>
      <c r="S91" s="259"/>
    </row>
    <row r="92" spans="1:19" s="30" customFormat="1" ht="18" hidden="1" outlineLevel="2" x14ac:dyDescent="0.25">
      <c r="A92" s="253">
        <v>7</v>
      </c>
      <c r="B92" s="425"/>
      <c r="C92" s="260">
        <v>130.79407820106502</v>
      </c>
      <c r="D92" s="261">
        <v>1020000</v>
      </c>
      <c r="E92" s="262"/>
      <c r="F92" s="263">
        <v>2</v>
      </c>
      <c r="G92" s="141">
        <v>1.8665900402349136</v>
      </c>
      <c r="H92" s="139">
        <v>1.7731446296843896</v>
      </c>
      <c r="I92" s="140">
        <v>6.94733</v>
      </c>
      <c r="J92" s="147">
        <v>2.8576440000000001</v>
      </c>
      <c r="K92" s="141">
        <f>J92*(H92/G92)</f>
        <v>2.7145843505690865</v>
      </c>
      <c r="L92" s="140">
        <f>I92-K92</f>
        <v>4.2327456494309139</v>
      </c>
      <c r="M92" s="148">
        <v>4.8704619999999998</v>
      </c>
      <c r="N92" s="141">
        <f>M92*(H92/G92)</f>
        <v>4.6266364617990945</v>
      </c>
      <c r="O92" s="148">
        <v>10.00062</v>
      </c>
      <c r="P92" s="141">
        <f>O92*(H92/G92)</f>
        <v>9.4999679974091293</v>
      </c>
      <c r="Q92" s="148">
        <v>6.5869419999999996</v>
      </c>
      <c r="R92" s="141">
        <f>Q92*(H92/G92)</f>
        <v>6.2571858745547866</v>
      </c>
      <c r="S92" s="259"/>
    </row>
    <row r="93" spans="1:19" s="30" customFormat="1" ht="18" outlineLevel="1" collapsed="1" x14ac:dyDescent="0.25">
      <c r="A93" s="421" t="s">
        <v>24</v>
      </c>
      <c r="B93" s="264" t="s">
        <v>19</v>
      </c>
      <c r="C93" s="265">
        <v>253.62908193858442</v>
      </c>
      <c r="D93" s="266">
        <v>964583.25</v>
      </c>
      <c r="E93" s="267"/>
      <c r="F93" s="268">
        <v>2</v>
      </c>
      <c r="G93" s="269">
        <v>1.7650136519280852</v>
      </c>
      <c r="H93" s="270">
        <v>1.6715682413775614</v>
      </c>
      <c r="I93" s="271">
        <f t="shared" ref="I93:R93" si="27">AVERAGE(I89:I92)</f>
        <v>6.8743115000000001</v>
      </c>
      <c r="J93" s="272">
        <f t="shared" si="27"/>
        <v>0.78515749749999997</v>
      </c>
      <c r="K93" s="273">
        <f t="shared" si="27"/>
        <v>0.74559540908912747</v>
      </c>
      <c r="L93" s="271">
        <f t="shared" si="27"/>
        <v>6.1287160909108724</v>
      </c>
      <c r="M93" s="271">
        <f t="shared" si="27"/>
        <v>4.3150120000000003</v>
      </c>
      <c r="N93" s="269">
        <f t="shared" si="27"/>
        <v>4.0869241138491432</v>
      </c>
      <c r="O93" s="271">
        <f t="shared" si="27"/>
        <v>5.9532109999999996</v>
      </c>
      <c r="P93" s="269">
        <f t="shared" si="27"/>
        <v>5.6389772709406589</v>
      </c>
      <c r="Q93" s="271">
        <f t="shared" si="27"/>
        <v>3.1856020000000003</v>
      </c>
      <c r="R93" s="307">
        <f t="shared" si="27"/>
        <v>3.0201101906817769</v>
      </c>
      <c r="S93" s="259"/>
    </row>
    <row r="94" spans="1:19" s="30" customFormat="1" ht="18" outlineLevel="1" x14ac:dyDescent="0.25">
      <c r="A94" s="422"/>
      <c r="B94" s="276" t="s">
        <v>20</v>
      </c>
      <c r="C94" s="277">
        <v>53.099761285452033</v>
      </c>
      <c r="D94" s="278">
        <v>103410.39185461716</v>
      </c>
      <c r="E94" s="279"/>
      <c r="F94" s="280">
        <v>0</v>
      </c>
      <c r="G94" s="281">
        <v>4.3783586964642157E-2</v>
      </c>
      <c r="H94" s="282">
        <v>4.3783586964638771E-2</v>
      </c>
      <c r="I94" s="283">
        <f t="shared" ref="I94:R94" si="28">STDEV(I89:I92)/SQRT(I95)</f>
        <v>0.12018714154566056</v>
      </c>
      <c r="J94" s="284">
        <f t="shared" si="28"/>
        <v>0.69124211186975537</v>
      </c>
      <c r="K94" s="285">
        <f t="shared" si="28"/>
        <v>0.65672042793038166</v>
      </c>
      <c r="L94" s="283">
        <f t="shared" si="28"/>
        <v>0.64367012575615234</v>
      </c>
      <c r="M94" s="283">
        <f t="shared" si="28"/>
        <v>0.42708171321969129</v>
      </c>
      <c r="N94" s="281">
        <f t="shared" si="28"/>
        <v>0.40714755696453053</v>
      </c>
      <c r="O94" s="283">
        <f t="shared" si="28"/>
        <v>1.6519408186325362</v>
      </c>
      <c r="P94" s="281">
        <f t="shared" si="28"/>
        <v>1.5685059753946251</v>
      </c>
      <c r="Q94" s="283">
        <f t="shared" si="28"/>
        <v>1.1344787770298597</v>
      </c>
      <c r="R94" s="308">
        <f t="shared" si="28"/>
        <v>1.0797422458332542</v>
      </c>
      <c r="S94" s="259"/>
    </row>
    <row r="95" spans="1:19" s="30" customFormat="1" ht="18" outlineLevel="1" x14ac:dyDescent="0.25">
      <c r="A95" s="423"/>
      <c r="B95" s="288" t="s">
        <v>21</v>
      </c>
      <c r="C95" s="289">
        <v>4</v>
      </c>
      <c r="D95" s="290">
        <v>4</v>
      </c>
      <c r="E95" s="291"/>
      <c r="F95" s="291">
        <v>4</v>
      </c>
      <c r="G95" s="291">
        <v>4</v>
      </c>
      <c r="H95" s="291">
        <v>4</v>
      </c>
      <c r="I95" s="289">
        <f t="shared" ref="I95:R95" si="29">COUNT(I89:I92)</f>
        <v>4</v>
      </c>
      <c r="J95" s="289">
        <f t="shared" si="29"/>
        <v>4</v>
      </c>
      <c r="K95" s="291">
        <f t="shared" si="29"/>
        <v>4</v>
      </c>
      <c r="L95" s="289">
        <f t="shared" si="29"/>
        <v>4</v>
      </c>
      <c r="M95" s="289">
        <f t="shared" si="29"/>
        <v>4</v>
      </c>
      <c r="N95" s="291">
        <f t="shared" si="29"/>
        <v>4</v>
      </c>
      <c r="O95" s="289">
        <f t="shared" si="29"/>
        <v>4</v>
      </c>
      <c r="P95" s="291">
        <f t="shared" si="29"/>
        <v>4</v>
      </c>
      <c r="Q95" s="289">
        <f t="shared" si="29"/>
        <v>4</v>
      </c>
      <c r="R95" s="290">
        <f t="shared" si="29"/>
        <v>4</v>
      </c>
      <c r="S95" s="259"/>
    </row>
    <row r="96" spans="1:19" s="30" customFormat="1" ht="18" outlineLevel="1" x14ac:dyDescent="0.25">
      <c r="A96" s="253"/>
      <c r="B96" s="302"/>
      <c r="C96" s="303"/>
      <c r="D96" s="304"/>
      <c r="E96" s="305"/>
      <c r="F96" s="306"/>
      <c r="G96" s="144"/>
      <c r="H96" s="142"/>
      <c r="I96" s="143"/>
      <c r="J96" s="143"/>
      <c r="K96" s="144"/>
      <c r="L96" s="258"/>
      <c r="M96" s="143"/>
      <c r="N96" s="144"/>
      <c r="O96" s="300"/>
      <c r="P96" s="144"/>
      <c r="Q96" s="300"/>
      <c r="R96" s="144"/>
      <c r="S96" s="259"/>
    </row>
    <row r="97" spans="1:19" s="30" customFormat="1" ht="18" hidden="1" outlineLevel="2" x14ac:dyDescent="0.25">
      <c r="A97" s="253">
        <v>1</v>
      </c>
      <c r="B97" s="424" t="s">
        <v>25</v>
      </c>
      <c r="C97" s="254">
        <v>317.51009576980164</v>
      </c>
      <c r="D97" s="255">
        <v>1091666.6666666667</v>
      </c>
      <c r="E97" s="256"/>
      <c r="F97" s="257">
        <v>2</v>
      </c>
      <c r="G97" s="6">
        <v>1.6533848121179666</v>
      </c>
      <c r="H97" s="4">
        <v>1.580121129302188</v>
      </c>
      <c r="I97" s="8">
        <v>15.91325</v>
      </c>
      <c r="J97" s="8">
        <v>11.4427</v>
      </c>
      <c r="K97" s="6">
        <f>J97*(H97/G97)</f>
        <v>10.935658724906748</v>
      </c>
      <c r="L97" s="5">
        <f>I97-K97</f>
        <v>4.9775912750932516</v>
      </c>
      <c r="M97" s="8">
        <v>0.87670799999999993</v>
      </c>
      <c r="N97" s="6">
        <f>M97*(H97/G97)</f>
        <v>0.83785990101947483</v>
      </c>
      <c r="O97" s="8">
        <v>1.539355</v>
      </c>
      <c r="P97" s="6">
        <f>O97*(H97/G97)</f>
        <v>1.4711441300111712</v>
      </c>
      <c r="Q97" s="8">
        <v>0.5746791</v>
      </c>
      <c r="R97" s="6">
        <f>Q97*(H97/G97)</f>
        <v>0.54921430378639291</v>
      </c>
      <c r="S97" s="232"/>
    </row>
    <row r="98" spans="1:19" s="30" customFormat="1" ht="18" hidden="1" outlineLevel="2" x14ac:dyDescent="0.25">
      <c r="A98" s="253">
        <v>3</v>
      </c>
      <c r="B98" s="425"/>
      <c r="C98" s="254">
        <v>202.70704938322913</v>
      </c>
      <c r="D98" s="255">
        <v>1088333.3333333333</v>
      </c>
      <c r="E98" s="256"/>
      <c r="F98" s="257">
        <v>2</v>
      </c>
      <c r="G98" s="6">
        <v>1.7793871612545857</v>
      </c>
      <c r="H98" s="4">
        <v>1.7061234784388071</v>
      </c>
      <c r="I98" s="13">
        <v>15.126274</v>
      </c>
      <c r="J98" s="13">
        <v>8.8297260000000009</v>
      </c>
      <c r="K98" s="6">
        <f>J98*(H98/G98)</f>
        <v>8.4661748521103366</v>
      </c>
      <c r="L98" s="5">
        <f>I98-K98</f>
        <v>6.6600991478896638</v>
      </c>
      <c r="M98" s="8">
        <v>1.989055</v>
      </c>
      <c r="N98" s="6">
        <f>M98*(H98/G98)</f>
        <v>1.9071585483472902</v>
      </c>
      <c r="O98" s="8">
        <v>2.1017890000000001</v>
      </c>
      <c r="P98" s="6">
        <f>O98*(H98/G98)</f>
        <v>2.0152508895793746</v>
      </c>
      <c r="Q98" s="8">
        <v>9.9946149999999997E-2</v>
      </c>
      <c r="R98" s="6">
        <f>Q98*(H98/G98)</f>
        <v>9.583101238874768E-2</v>
      </c>
      <c r="S98" s="232"/>
    </row>
    <row r="99" spans="1:19" s="30" customFormat="1" ht="18" hidden="1" outlineLevel="2" x14ac:dyDescent="0.25">
      <c r="A99" s="253">
        <v>4</v>
      </c>
      <c r="B99" s="425"/>
      <c r="C99" s="254">
        <v>363.50510440024192</v>
      </c>
      <c r="D99" s="255">
        <v>658333</v>
      </c>
      <c r="E99" s="256"/>
      <c r="F99" s="257">
        <v>2</v>
      </c>
      <c r="G99" s="6">
        <v>1.7606925941048754</v>
      </c>
      <c r="H99" s="4">
        <v>1.6874289112890968</v>
      </c>
      <c r="I99" s="8">
        <v>14.485863999999999</v>
      </c>
      <c r="J99" s="8">
        <v>12.527552</v>
      </c>
      <c r="K99" s="6">
        <f>J99*(H99/G99)</f>
        <v>12.006271567936396</v>
      </c>
      <c r="L99" s="5">
        <f>I99-K99</f>
        <v>2.4795924320636029</v>
      </c>
      <c r="M99" s="8">
        <v>1.6017780000000001</v>
      </c>
      <c r="N99" s="6">
        <f>M99*(H99/G99)</f>
        <v>1.5351268675273533</v>
      </c>
      <c r="O99" s="8">
        <v>0.65864500000000004</v>
      </c>
      <c r="P99" s="6">
        <f>O99*(H99/G99)</f>
        <v>0.63123830871853248</v>
      </c>
      <c r="Q99" s="8">
        <v>3.5253569999999998E-2</v>
      </c>
      <c r="R99" s="6">
        <f>Q99*(H99/G99)</f>
        <v>3.3786643644285456E-2</v>
      </c>
      <c r="S99" s="232"/>
    </row>
    <row r="100" spans="1:19" s="30" customFormat="1" ht="18" hidden="1" outlineLevel="2" x14ac:dyDescent="0.25">
      <c r="A100" s="253">
        <v>7</v>
      </c>
      <c r="B100" s="425"/>
      <c r="C100" s="260">
        <v>130.79407820106502</v>
      </c>
      <c r="D100" s="261">
        <v>1020000</v>
      </c>
      <c r="E100" s="262"/>
      <c r="F100" s="263">
        <v>2</v>
      </c>
      <c r="G100" s="141">
        <v>1.8665900402349136</v>
      </c>
      <c r="H100" s="139">
        <v>1.7933263574191349</v>
      </c>
      <c r="I100" s="140">
        <v>14.681274</v>
      </c>
      <c r="J100" s="140">
        <v>9.6672139999999995</v>
      </c>
      <c r="K100" s="141">
        <f>J100*(H100/G100)</f>
        <v>9.2877757275665314</v>
      </c>
      <c r="L100" s="140">
        <f>I100-K100</f>
        <v>5.3934982724334688</v>
      </c>
      <c r="M100" s="148">
        <v>3.986132</v>
      </c>
      <c r="N100" s="141">
        <f>M100*(H100/G100)</f>
        <v>3.8296762683102115</v>
      </c>
      <c r="O100" s="148">
        <v>7.8021799999999999</v>
      </c>
      <c r="P100" s="141">
        <f>O100*(H100/G100)</f>
        <v>7.4959443357833022</v>
      </c>
      <c r="Q100" s="148">
        <v>3.7917260000000002</v>
      </c>
      <c r="R100" s="141">
        <f>Q100*(H100/G100)</f>
        <v>3.6429007062823824</v>
      </c>
      <c r="S100" s="232"/>
    </row>
    <row r="101" spans="1:19" s="30" customFormat="1" ht="18" outlineLevel="1" collapsed="1" x14ac:dyDescent="0.25">
      <c r="A101" s="421" t="s">
        <v>25</v>
      </c>
      <c r="B101" s="264" t="s">
        <v>19</v>
      </c>
      <c r="C101" s="265">
        <v>253.62908193858442</v>
      </c>
      <c r="D101" s="266">
        <v>964583.25</v>
      </c>
      <c r="E101" s="267"/>
      <c r="F101" s="268">
        <v>2</v>
      </c>
      <c r="G101" s="269">
        <v>1.7650136519280852</v>
      </c>
      <c r="H101" s="270">
        <v>1.6917499691123066</v>
      </c>
      <c r="I101" s="295">
        <f t="shared" ref="I101:R101" si="30">AVERAGE(I97:I100)</f>
        <v>15.0516655</v>
      </c>
      <c r="J101" s="295">
        <f t="shared" si="30"/>
        <v>10.616798000000001</v>
      </c>
      <c r="K101" s="296">
        <f t="shared" si="30"/>
        <v>10.173970218130004</v>
      </c>
      <c r="L101" s="271">
        <f t="shared" si="30"/>
        <v>4.8776952818699968</v>
      </c>
      <c r="M101" s="271">
        <f t="shared" si="30"/>
        <v>2.1134182500000001</v>
      </c>
      <c r="N101" s="269">
        <f t="shared" si="30"/>
        <v>2.0274553963010824</v>
      </c>
      <c r="O101" s="271">
        <f t="shared" si="30"/>
        <v>3.0254922500000001</v>
      </c>
      <c r="P101" s="269">
        <f t="shared" si="30"/>
        <v>2.9033944160230951</v>
      </c>
      <c r="Q101" s="271">
        <f t="shared" si="30"/>
        <v>1.125401205</v>
      </c>
      <c r="R101" s="307">
        <f t="shared" si="30"/>
        <v>1.0804331665254521</v>
      </c>
      <c r="S101" s="232"/>
    </row>
    <row r="102" spans="1:19" s="30" customFormat="1" ht="18" outlineLevel="1" x14ac:dyDescent="0.25">
      <c r="A102" s="422"/>
      <c r="B102" s="276" t="s">
        <v>20</v>
      </c>
      <c r="C102" s="277">
        <v>53.099761285452033</v>
      </c>
      <c r="D102" s="278">
        <v>103410.39185461716</v>
      </c>
      <c r="E102" s="279"/>
      <c r="F102" s="280">
        <v>0</v>
      </c>
      <c r="G102" s="281">
        <v>4.3783586964642157E-2</v>
      </c>
      <c r="H102" s="282">
        <v>4.3783586964642157E-2</v>
      </c>
      <c r="I102" s="298">
        <f t="shared" ref="I102:R102" si="31">STDEV(I97:I100)/SQRT(I103)</f>
        <v>0.31691422072686587</v>
      </c>
      <c r="J102" s="298">
        <f t="shared" si="31"/>
        <v>0.83807473157031598</v>
      </c>
      <c r="K102" s="299">
        <f t="shared" si="31"/>
        <v>0.79788278719169281</v>
      </c>
      <c r="L102" s="283">
        <f t="shared" si="31"/>
        <v>0.87578025946332005</v>
      </c>
      <c r="M102" s="283">
        <f t="shared" si="31"/>
        <v>0.66544164502887027</v>
      </c>
      <c r="N102" s="281">
        <f t="shared" si="31"/>
        <v>0.64031217814514518</v>
      </c>
      <c r="O102" s="283">
        <f t="shared" si="31"/>
        <v>1.6196847271853752</v>
      </c>
      <c r="P102" s="281">
        <f t="shared" si="31"/>
        <v>1.5570899124862174</v>
      </c>
      <c r="Q102" s="283">
        <f t="shared" si="31"/>
        <v>0.89687246795408282</v>
      </c>
      <c r="R102" s="308">
        <f t="shared" si="31"/>
        <v>0.86184606698971034</v>
      </c>
      <c r="S102" s="232"/>
    </row>
    <row r="103" spans="1:19" s="30" customFormat="1" ht="18" outlineLevel="1" x14ac:dyDescent="0.25">
      <c r="A103" s="423"/>
      <c r="B103" s="288" t="s">
        <v>21</v>
      </c>
      <c r="C103" s="289">
        <v>4</v>
      </c>
      <c r="D103" s="290">
        <v>4</v>
      </c>
      <c r="E103" s="291"/>
      <c r="F103" s="291">
        <v>4</v>
      </c>
      <c r="G103" s="291">
        <v>4</v>
      </c>
      <c r="H103" s="291">
        <v>4</v>
      </c>
      <c r="I103" s="289">
        <f t="shared" ref="I103:R103" si="32">COUNT(I97:I100)</f>
        <v>4</v>
      </c>
      <c r="J103" s="289">
        <f t="shared" si="32"/>
        <v>4</v>
      </c>
      <c r="K103" s="291">
        <f t="shared" si="32"/>
        <v>4</v>
      </c>
      <c r="L103" s="289">
        <f t="shared" si="32"/>
        <v>4</v>
      </c>
      <c r="M103" s="289">
        <f t="shared" si="32"/>
        <v>4</v>
      </c>
      <c r="N103" s="291">
        <f t="shared" si="32"/>
        <v>4</v>
      </c>
      <c r="O103" s="289">
        <f t="shared" si="32"/>
        <v>4</v>
      </c>
      <c r="P103" s="291">
        <f t="shared" si="32"/>
        <v>4</v>
      </c>
      <c r="Q103" s="289">
        <f t="shared" si="32"/>
        <v>4</v>
      </c>
      <c r="R103" s="290">
        <f t="shared" si="32"/>
        <v>4</v>
      </c>
      <c r="S103" s="232"/>
    </row>
    <row r="104" spans="1:19" s="30" customFormat="1" ht="18" outlineLevel="1" x14ac:dyDescent="0.25">
      <c r="A104" s="253"/>
      <c r="B104" s="302"/>
      <c r="C104" s="303"/>
      <c r="D104" s="304"/>
      <c r="E104" s="305"/>
      <c r="F104" s="306"/>
      <c r="G104" s="144"/>
      <c r="H104" s="142"/>
      <c r="I104" s="143"/>
      <c r="J104" s="143"/>
      <c r="K104" s="144"/>
      <c r="L104" s="258"/>
      <c r="M104" s="143"/>
      <c r="N104" s="144"/>
      <c r="O104" s="300"/>
      <c r="P104" s="144"/>
      <c r="Q104" s="143"/>
      <c r="R104" s="144"/>
      <c r="S104" s="232"/>
    </row>
    <row r="105" spans="1:19" s="30" customFormat="1" ht="18" hidden="1" outlineLevel="2" x14ac:dyDescent="0.25">
      <c r="A105" s="253">
        <v>1</v>
      </c>
      <c r="B105" s="424" t="s">
        <v>26</v>
      </c>
      <c r="C105" s="254">
        <v>317.51009576980164</v>
      </c>
      <c r="D105" s="255">
        <v>1091666.6666666667</v>
      </c>
      <c r="E105" s="256"/>
      <c r="F105" s="257">
        <v>2</v>
      </c>
      <c r="G105" s="6">
        <v>1.6533848121179666</v>
      </c>
      <c r="H105" s="4">
        <v>1.5068574464864093</v>
      </c>
      <c r="I105" s="8">
        <v>13.943382</v>
      </c>
      <c r="J105" s="33">
        <v>4.3651840000000002</v>
      </c>
      <c r="K105" s="6">
        <f>J105*(H105/G105)</f>
        <v>3.9783297678036376</v>
      </c>
      <c r="L105" s="5">
        <f>I105-K105</f>
        <v>9.9650522321963617</v>
      </c>
      <c r="M105" s="8">
        <v>6.2739219999999998</v>
      </c>
      <c r="N105" s="6">
        <f>M105*(H105/G105)</f>
        <v>5.7179103225610035</v>
      </c>
      <c r="O105" s="8">
        <v>8.9757119999999997</v>
      </c>
      <c r="P105" s="6">
        <f>O105*(H105/G105)</f>
        <v>8.180260496884511</v>
      </c>
      <c r="Q105" s="8">
        <v>2.0515400000000001</v>
      </c>
      <c r="R105" s="6">
        <f>Q105*(H105/G105)</f>
        <v>1.8697270611822718</v>
      </c>
      <c r="S105" s="259"/>
    </row>
    <row r="106" spans="1:19" s="30" customFormat="1" ht="18" hidden="1" outlineLevel="2" x14ac:dyDescent="0.25">
      <c r="A106" s="253">
        <v>3</v>
      </c>
      <c r="B106" s="425"/>
      <c r="C106" s="254">
        <v>202.70704938322913</v>
      </c>
      <c r="D106" s="255">
        <v>1088333.3333333333</v>
      </c>
      <c r="E106" s="256"/>
      <c r="F106" s="257">
        <v>2</v>
      </c>
      <c r="G106" s="6">
        <v>1.7793871612545857</v>
      </c>
      <c r="H106" s="4">
        <v>1.6328597956230284</v>
      </c>
      <c r="I106" s="13">
        <v>14.374062</v>
      </c>
      <c r="J106" s="15">
        <v>0.61563159999999995</v>
      </c>
      <c r="K106" s="6">
        <f>J106*(H106/G106)</f>
        <v>0.56493612545024607</v>
      </c>
      <c r="L106" s="5">
        <f>I106-K106</f>
        <v>13.809125874549753</v>
      </c>
      <c r="M106" s="8">
        <v>10.23523</v>
      </c>
      <c r="N106" s="6">
        <f>M106*(H106/G106)</f>
        <v>9.3923885312126973</v>
      </c>
      <c r="O106" s="8">
        <v>6.536276</v>
      </c>
      <c r="P106" s="6">
        <f>O106*(H106/G106)</f>
        <v>5.9980326518545066</v>
      </c>
      <c r="Q106" s="8">
        <v>1.8071440000000001</v>
      </c>
      <c r="R106" s="6">
        <f>Q106*(H106/G106)</f>
        <v>1.658330939299834</v>
      </c>
      <c r="S106" s="259"/>
    </row>
    <row r="107" spans="1:19" s="30" customFormat="1" ht="18" hidden="1" outlineLevel="2" x14ac:dyDescent="0.25">
      <c r="A107" s="253">
        <v>4</v>
      </c>
      <c r="B107" s="425"/>
      <c r="C107" s="254">
        <v>363.50510440024192</v>
      </c>
      <c r="D107" s="255">
        <v>658333</v>
      </c>
      <c r="E107" s="256"/>
      <c r="F107" s="257">
        <v>2</v>
      </c>
      <c r="G107" s="6">
        <v>1.7606925941048754</v>
      </c>
      <c r="H107" s="4">
        <v>1.6141652284733181</v>
      </c>
      <c r="I107" s="8">
        <v>14.648814</v>
      </c>
      <c r="J107" s="13">
        <v>5.9065120000000002</v>
      </c>
      <c r="K107" s="6">
        <f>J107*(H107/G107)</f>
        <v>5.4149635909654421</v>
      </c>
      <c r="L107" s="5">
        <f>I107-K107</f>
        <v>9.2338504090345577</v>
      </c>
      <c r="M107" s="8">
        <v>7.3816600000000001</v>
      </c>
      <c r="N107" s="6">
        <f>M107*(H107/G107)</f>
        <v>6.7673476564317419</v>
      </c>
      <c r="O107" s="8">
        <v>4.2813319999999999</v>
      </c>
      <c r="P107" s="6">
        <f>O107*(H107/G107)</f>
        <v>3.925033403950632</v>
      </c>
      <c r="Q107" s="8">
        <v>1.4039219999999999</v>
      </c>
      <c r="R107" s="6">
        <f>Q107*(H107/G107)</f>
        <v>1.2870855954504763</v>
      </c>
      <c r="S107" s="259"/>
    </row>
    <row r="108" spans="1:19" s="30" customFormat="1" ht="18" hidden="1" outlineLevel="2" x14ac:dyDescent="0.25">
      <c r="A108" s="253">
        <v>7</v>
      </c>
      <c r="B108" s="425"/>
      <c r="C108" s="260">
        <v>130.79407820106502</v>
      </c>
      <c r="D108" s="261">
        <v>1020000</v>
      </c>
      <c r="E108" s="262"/>
      <c r="F108" s="263">
        <v>2</v>
      </c>
      <c r="G108" s="141">
        <v>1.8665900402349136</v>
      </c>
      <c r="H108" s="139">
        <v>1.7200626746033563</v>
      </c>
      <c r="I108" s="140">
        <v>14.628652000000001</v>
      </c>
      <c r="J108" s="145">
        <v>11.798994</v>
      </c>
      <c r="K108" s="141">
        <f>J108*(H108/G108)</f>
        <v>10.872772670915351</v>
      </c>
      <c r="L108" s="140">
        <f>I108-K108</f>
        <v>3.7558793290846495</v>
      </c>
      <c r="M108" s="148">
        <v>3.953471</v>
      </c>
      <c r="N108" s="141">
        <f>M108*(H108/G108)</f>
        <v>3.6431234259510923</v>
      </c>
      <c r="O108" s="148">
        <v>10.081032</v>
      </c>
      <c r="P108" s="141">
        <f>O108*(H108/G108)</f>
        <v>9.2896707316083997</v>
      </c>
      <c r="Q108" s="148">
        <v>7.8194100000000004</v>
      </c>
      <c r="R108" s="141">
        <f>Q108*(H108/G108)</f>
        <v>7.2055861161283925</v>
      </c>
      <c r="S108" s="259"/>
    </row>
    <row r="109" spans="1:19" s="30" customFormat="1" ht="18" outlineLevel="1" collapsed="1" x14ac:dyDescent="0.25">
      <c r="A109" s="421" t="s">
        <v>26</v>
      </c>
      <c r="B109" s="264" t="s">
        <v>19</v>
      </c>
      <c r="C109" s="265">
        <v>253.62908193858442</v>
      </c>
      <c r="D109" s="266">
        <v>964583.25</v>
      </c>
      <c r="E109" s="267"/>
      <c r="F109" s="268">
        <v>2</v>
      </c>
      <c r="G109" s="269">
        <v>1.7650136519280852</v>
      </c>
      <c r="H109" s="270">
        <v>1.6184862862965281</v>
      </c>
      <c r="I109" s="295">
        <f t="shared" ref="I109:R109" si="33">AVERAGE(I105:I108)</f>
        <v>14.398727500000001</v>
      </c>
      <c r="J109" s="271">
        <f t="shared" si="33"/>
        <v>5.6715803999999999</v>
      </c>
      <c r="K109" s="269">
        <f t="shared" si="33"/>
        <v>5.2077505387836691</v>
      </c>
      <c r="L109" s="271">
        <f t="shared" si="33"/>
        <v>9.1909769612163306</v>
      </c>
      <c r="M109" s="271">
        <f t="shared" si="33"/>
        <v>6.9610707500000002</v>
      </c>
      <c r="N109" s="269">
        <f t="shared" si="33"/>
        <v>6.3801924840391342</v>
      </c>
      <c r="O109" s="271">
        <f t="shared" si="33"/>
        <v>7.4685879999999996</v>
      </c>
      <c r="P109" s="269">
        <f t="shared" si="33"/>
        <v>6.8482493210745128</v>
      </c>
      <c r="Q109" s="271">
        <f t="shared" si="33"/>
        <v>3.2705039999999999</v>
      </c>
      <c r="R109" s="307">
        <f t="shared" si="33"/>
        <v>3.0051824280152437</v>
      </c>
      <c r="S109" s="259"/>
    </row>
    <row r="110" spans="1:19" s="30" customFormat="1" ht="18" outlineLevel="1" x14ac:dyDescent="0.25">
      <c r="A110" s="422"/>
      <c r="B110" s="276" t="s">
        <v>20</v>
      </c>
      <c r="C110" s="277">
        <v>53.099761285452033</v>
      </c>
      <c r="D110" s="278">
        <v>103410.39185461716</v>
      </c>
      <c r="E110" s="279"/>
      <c r="F110" s="280">
        <v>0</v>
      </c>
      <c r="G110" s="281">
        <v>4.3783586964642157E-2</v>
      </c>
      <c r="H110" s="282">
        <v>4.3783586964640464E-2</v>
      </c>
      <c r="I110" s="298">
        <f t="shared" ref="I110:R110" si="34">STDEV(I105:I108)/SQRT(I111)</f>
        <v>0.16415349636925203</v>
      </c>
      <c r="J110" s="283">
        <f t="shared" si="34"/>
        <v>2.3250390696412313</v>
      </c>
      <c r="K110" s="281">
        <f t="shared" si="34"/>
        <v>2.1448118432493088</v>
      </c>
      <c r="L110" s="283">
        <f t="shared" si="34"/>
        <v>2.0710025010888788</v>
      </c>
      <c r="M110" s="283">
        <f t="shared" si="34"/>
        <v>1.3043147553537682</v>
      </c>
      <c r="N110" s="281">
        <f t="shared" si="34"/>
        <v>1.1955953483611375</v>
      </c>
      <c r="O110" s="283">
        <f t="shared" si="34"/>
        <v>1.2949933358706278</v>
      </c>
      <c r="P110" s="281">
        <f t="shared" si="34"/>
        <v>1.1903379057730465</v>
      </c>
      <c r="Q110" s="283">
        <f t="shared" si="34"/>
        <v>1.5221686799447252</v>
      </c>
      <c r="R110" s="308">
        <f t="shared" si="34"/>
        <v>1.4053029238064754</v>
      </c>
      <c r="S110" s="259"/>
    </row>
    <row r="111" spans="1:19" s="30" customFormat="1" ht="18" outlineLevel="1" x14ac:dyDescent="0.25">
      <c r="A111" s="423"/>
      <c r="B111" s="288" t="s">
        <v>21</v>
      </c>
      <c r="C111" s="289">
        <v>4</v>
      </c>
      <c r="D111" s="290">
        <v>4</v>
      </c>
      <c r="E111" s="291"/>
      <c r="F111" s="291">
        <v>4</v>
      </c>
      <c r="G111" s="291">
        <v>4</v>
      </c>
      <c r="H111" s="291">
        <v>4</v>
      </c>
      <c r="I111" s="289">
        <f t="shared" ref="I111:R111" si="35">COUNT(I105:I108)</f>
        <v>4</v>
      </c>
      <c r="J111" s="289">
        <f t="shared" si="35"/>
        <v>4</v>
      </c>
      <c r="K111" s="291">
        <f t="shared" si="35"/>
        <v>4</v>
      </c>
      <c r="L111" s="289">
        <f t="shared" si="35"/>
        <v>4</v>
      </c>
      <c r="M111" s="289">
        <f t="shared" si="35"/>
        <v>4</v>
      </c>
      <c r="N111" s="291">
        <f t="shared" si="35"/>
        <v>4</v>
      </c>
      <c r="O111" s="289">
        <f t="shared" si="35"/>
        <v>4</v>
      </c>
      <c r="P111" s="291">
        <f t="shared" si="35"/>
        <v>4</v>
      </c>
      <c r="Q111" s="289">
        <f t="shared" si="35"/>
        <v>4</v>
      </c>
      <c r="R111" s="290">
        <f t="shared" si="35"/>
        <v>4</v>
      </c>
      <c r="S111" s="259"/>
    </row>
    <row r="112" spans="1:19" s="30" customFormat="1" ht="18" x14ac:dyDescent="0.25">
      <c r="A112" s="253"/>
      <c r="B112" s="253"/>
      <c r="C112" s="327"/>
      <c r="D112" s="253"/>
      <c r="E112" s="253"/>
      <c r="F112" s="328"/>
      <c r="G112" s="253"/>
      <c r="H112" s="253"/>
      <c r="I112" s="253"/>
      <c r="J112" s="329"/>
      <c r="K112" s="329"/>
      <c r="L112" s="253"/>
      <c r="M112" s="240"/>
      <c r="N112" s="240"/>
      <c r="O112" s="253"/>
      <c r="P112" s="253"/>
      <c r="Q112" s="253"/>
      <c r="R112" s="253"/>
      <c r="S112" s="259"/>
    </row>
    <row r="113" spans="1:19" s="30" customFormat="1" ht="18" x14ac:dyDescent="0.25">
      <c r="A113" s="253"/>
      <c r="B113" s="253"/>
      <c r="C113" s="253"/>
      <c r="D113" s="253"/>
      <c r="E113" s="253"/>
      <c r="F113" s="329"/>
      <c r="G113" s="253"/>
      <c r="H113" s="253"/>
      <c r="I113" s="253"/>
      <c r="J113" s="329"/>
      <c r="K113" s="329"/>
      <c r="L113" s="253"/>
      <c r="M113" s="240"/>
      <c r="N113" s="240"/>
      <c r="O113" s="253"/>
      <c r="P113" s="253"/>
      <c r="Q113" s="253"/>
      <c r="R113" s="253"/>
      <c r="S113" s="259"/>
    </row>
    <row r="114" spans="1:19" s="28" customFormat="1" ht="18" x14ac:dyDescent="0.25">
      <c r="A114" s="230"/>
      <c r="B114" s="231"/>
      <c r="C114" s="231"/>
      <c r="D114" s="231"/>
      <c r="E114" s="231"/>
      <c r="F114" s="231"/>
      <c r="G114" s="231"/>
      <c r="H114" s="231"/>
      <c r="I114" s="401" t="s">
        <v>32</v>
      </c>
      <c r="J114" s="402"/>
      <c r="K114" s="402"/>
      <c r="L114" s="402"/>
      <c r="M114" s="402"/>
      <c r="N114" s="402"/>
      <c r="O114" s="402"/>
      <c r="P114" s="402"/>
      <c r="Q114" s="402"/>
      <c r="R114" s="403"/>
      <c r="S114" s="233"/>
    </row>
    <row r="115" spans="1:19" s="28" customFormat="1" ht="18" x14ac:dyDescent="0.2">
      <c r="A115" s="231"/>
      <c r="B115" s="231"/>
      <c r="C115" s="231"/>
      <c r="D115" s="231"/>
      <c r="E115" s="231"/>
      <c r="F115" s="231"/>
      <c r="G115" s="231"/>
      <c r="H115" s="231"/>
      <c r="I115" s="404"/>
      <c r="J115" s="405"/>
      <c r="K115" s="405"/>
      <c r="L115" s="405"/>
      <c r="M115" s="405"/>
      <c r="N115" s="405"/>
      <c r="O115" s="405"/>
      <c r="P115" s="405"/>
      <c r="Q115" s="405"/>
      <c r="R115" s="406"/>
      <c r="S115" s="233"/>
    </row>
    <row r="116" spans="1:19" s="28" customFormat="1" ht="18" outlineLevel="1" x14ac:dyDescent="0.25">
      <c r="A116" s="230"/>
      <c r="B116" s="234"/>
      <c r="C116" s="235"/>
      <c r="D116" s="236"/>
      <c r="E116" s="237"/>
      <c r="F116" s="238"/>
      <c r="G116" s="239"/>
      <c r="H116" s="240"/>
      <c r="I116" s="241" t="s">
        <v>1</v>
      </c>
      <c r="J116" s="426" t="s">
        <v>2</v>
      </c>
      <c r="K116" s="427"/>
      <c r="L116" s="241" t="s">
        <v>3</v>
      </c>
      <c r="M116" s="415" t="s">
        <v>4</v>
      </c>
      <c r="N116" s="416"/>
      <c r="O116" s="415" t="s">
        <v>5</v>
      </c>
      <c r="P116" s="416"/>
      <c r="Q116" s="413" t="s">
        <v>6</v>
      </c>
      <c r="R116" s="414"/>
      <c r="S116" s="233"/>
    </row>
    <row r="117" spans="1:19" s="29" customFormat="1" ht="18" outlineLevel="1" x14ac:dyDescent="0.25">
      <c r="A117" s="242"/>
      <c r="B117" s="243"/>
      <c r="C117" s="244" t="s">
        <v>7</v>
      </c>
      <c r="D117" s="245" t="s">
        <v>8</v>
      </c>
      <c r="E117" s="246"/>
      <c r="F117" s="247" t="s">
        <v>9</v>
      </c>
      <c r="G117" s="248" t="s">
        <v>10</v>
      </c>
      <c r="H117" s="243" t="s">
        <v>11</v>
      </c>
      <c r="I117" s="249" t="s">
        <v>12</v>
      </c>
      <c r="J117" s="249" t="s">
        <v>15</v>
      </c>
      <c r="K117" s="250" t="s">
        <v>16</v>
      </c>
      <c r="L117" s="249" t="s">
        <v>17</v>
      </c>
      <c r="M117" s="249" t="s">
        <v>15</v>
      </c>
      <c r="N117" s="250" t="s">
        <v>16</v>
      </c>
      <c r="O117" s="249" t="s">
        <v>15</v>
      </c>
      <c r="P117" s="250" t="s">
        <v>16</v>
      </c>
      <c r="Q117" s="249" t="s">
        <v>15</v>
      </c>
      <c r="R117" s="251" t="s">
        <v>16</v>
      </c>
      <c r="S117" s="252"/>
    </row>
    <row r="118" spans="1:19" s="30" customFormat="1" ht="18" hidden="1" outlineLevel="2" x14ac:dyDescent="0.25">
      <c r="A118" s="253">
        <v>2</v>
      </c>
      <c r="B118" s="424" t="s">
        <v>23</v>
      </c>
      <c r="C118" s="254">
        <v>205.18452442090697</v>
      </c>
      <c r="D118" s="255">
        <v>725000</v>
      </c>
      <c r="E118" s="256"/>
      <c r="F118" s="257">
        <v>2</v>
      </c>
      <c r="G118" s="6">
        <v>1.8512412197948425</v>
      </c>
      <c r="H118" s="4">
        <v>1.8045185145195803</v>
      </c>
      <c r="I118" s="143">
        <v>6.9806999999999997</v>
      </c>
      <c r="J118" s="152">
        <v>2.9532219999999998</v>
      </c>
      <c r="K118" s="144">
        <f>J118*(H118/G118)</f>
        <v>2.8786868612817127</v>
      </c>
      <c r="L118" s="258">
        <f>I118-K118</f>
        <v>4.102013138718287</v>
      </c>
      <c r="M118" s="300">
        <v>1.6386210000000001</v>
      </c>
      <c r="N118" s="144">
        <f>M118*(H118/G118)</f>
        <v>1.5972645278005859</v>
      </c>
      <c r="O118" s="300">
        <v>5.203424</v>
      </c>
      <c r="P118" s="144">
        <f>O118*(H118/G118)</f>
        <v>5.0720969512207121</v>
      </c>
      <c r="Q118" s="300">
        <v>1.819159</v>
      </c>
      <c r="R118" s="144">
        <f>Q118*(H118/G118)</f>
        <v>1.7732460044935257</v>
      </c>
      <c r="S118" s="232"/>
    </row>
    <row r="119" spans="1:19" s="30" customFormat="1" ht="18" hidden="1" outlineLevel="2" x14ac:dyDescent="0.25">
      <c r="A119" s="253">
        <v>5</v>
      </c>
      <c r="B119" s="425"/>
      <c r="C119" s="254">
        <v>191.26919817429297</v>
      </c>
      <c r="D119" s="255">
        <v>540000</v>
      </c>
      <c r="E119" s="256"/>
      <c r="F119" s="257">
        <v>2</v>
      </c>
      <c r="G119" s="6">
        <v>1.8967146329858817</v>
      </c>
      <c r="H119" s="4">
        <v>1.8499919277106196</v>
      </c>
      <c r="I119" s="13">
        <v>6.7205190000000004</v>
      </c>
      <c r="J119" s="32">
        <v>1.869942</v>
      </c>
      <c r="K119" s="6">
        <f>J119*(H119/G119)</f>
        <v>1.8238787981727991</v>
      </c>
      <c r="L119" s="5">
        <f>I119-K119</f>
        <v>4.8966402018272017</v>
      </c>
      <c r="M119" s="14">
        <v>2.7974459999999999</v>
      </c>
      <c r="N119" s="6">
        <f>M119*(H119/G119)</f>
        <v>2.7285351355460778</v>
      </c>
      <c r="O119" s="14">
        <v>5.2645980000000003</v>
      </c>
      <c r="P119" s="6">
        <f>O119*(H119/G119)</f>
        <v>5.1349125657923729</v>
      </c>
      <c r="Q119" s="14">
        <v>5.545382</v>
      </c>
      <c r="R119" s="6">
        <f>Q119*(H119/G119)</f>
        <v>5.4087798752951013</v>
      </c>
      <c r="S119" s="232"/>
    </row>
    <row r="120" spans="1:19" s="30" customFormat="1" ht="18" hidden="1" outlineLevel="2" x14ac:dyDescent="0.25">
      <c r="A120" s="253">
        <v>6</v>
      </c>
      <c r="B120" s="425"/>
      <c r="C120" s="254">
        <v>141.1154334863588</v>
      </c>
      <c r="D120" s="255">
        <v>1242500</v>
      </c>
      <c r="E120" s="256"/>
      <c r="F120" s="257">
        <v>2</v>
      </c>
      <c r="G120" s="6">
        <v>1.8246640738931992</v>
      </c>
      <c r="H120" s="4">
        <v>1.7779413686179371</v>
      </c>
      <c r="I120" s="8">
        <v>6.5625169999999997</v>
      </c>
      <c r="J120" s="15">
        <v>1.8570770000000001</v>
      </c>
      <c r="K120" s="6">
        <f>J120*(H120/G120)</f>
        <v>1.8095243229971938</v>
      </c>
      <c r="L120" s="5">
        <f>I120-K120</f>
        <v>4.7529926770028057</v>
      </c>
      <c r="M120" s="14">
        <v>2.7340910000000003</v>
      </c>
      <c r="N120" s="6">
        <f>M120*(H120/G120)</f>
        <v>2.6640813309236617</v>
      </c>
      <c r="O120" s="14">
        <v>3.2835800000000002</v>
      </c>
      <c r="P120" s="6">
        <f>O120*(H120/G120)</f>
        <v>3.1995000080810465</v>
      </c>
      <c r="Q120" s="14">
        <v>2.7167490000000001</v>
      </c>
      <c r="R120" s="6">
        <f>Q120*(H120/G120)</f>
        <v>2.6471833935686582</v>
      </c>
      <c r="S120" s="232"/>
    </row>
    <row r="121" spans="1:19" s="30" customFormat="1" ht="18" hidden="1" outlineLevel="2" x14ac:dyDescent="0.25">
      <c r="A121" s="253">
        <v>8</v>
      </c>
      <c r="B121" s="425"/>
      <c r="C121" s="260">
        <v>204.79381011372342</v>
      </c>
      <c r="D121" s="261">
        <v>965000</v>
      </c>
      <c r="E121" s="262"/>
      <c r="F121" s="263">
        <v>1.9</v>
      </c>
      <c r="G121" s="141">
        <v>1.7023739732402567</v>
      </c>
      <c r="H121" s="139">
        <v>1.6556512679649946</v>
      </c>
      <c r="I121" s="140">
        <v>6.4244779999999997</v>
      </c>
      <c r="J121" s="150">
        <v>1.629802</v>
      </c>
      <c r="K121" s="141">
        <f>J121*(H121/G121)</f>
        <v>1.5850710773590169</v>
      </c>
      <c r="L121" s="140">
        <f>I121-K121</f>
        <v>4.8394069226409826</v>
      </c>
      <c r="M121" s="301">
        <v>1.1366529999999999</v>
      </c>
      <c r="N121" s="141">
        <f>M121*(H121/G121)</f>
        <v>1.105456856288898</v>
      </c>
      <c r="O121" s="301">
        <v>1.05342</v>
      </c>
      <c r="P121" s="141">
        <f>O121*(H121/G121)</f>
        <v>1.0245082373880605</v>
      </c>
      <c r="Q121" s="301">
        <v>0.1831159</v>
      </c>
      <c r="R121" s="141">
        <f>Q121*(H121/G121)</f>
        <v>0.17809017101130445</v>
      </c>
      <c r="S121" s="232"/>
    </row>
    <row r="122" spans="1:19" s="30" customFormat="1" ht="18" outlineLevel="1" collapsed="1" x14ac:dyDescent="0.25">
      <c r="A122" s="421" t="s">
        <v>23</v>
      </c>
      <c r="B122" s="264" t="s">
        <v>19</v>
      </c>
      <c r="C122" s="265">
        <v>185.59074154882055</v>
      </c>
      <c r="D122" s="266">
        <v>868125</v>
      </c>
      <c r="E122" s="267"/>
      <c r="F122" s="268">
        <v>1.9750000000000001</v>
      </c>
      <c r="G122" s="269">
        <v>1.8187484749785452</v>
      </c>
      <c r="H122" s="270">
        <v>1.7720257697032831</v>
      </c>
      <c r="I122" s="271">
        <f t="shared" ref="I122:R122" si="36">AVERAGE(I118:I121)</f>
        <v>6.6720535000000005</v>
      </c>
      <c r="J122" s="271">
        <f t="shared" si="36"/>
        <v>2.0775107500000001</v>
      </c>
      <c r="K122" s="269">
        <f t="shared" si="36"/>
        <v>2.0242902649526808</v>
      </c>
      <c r="L122" s="271">
        <f t="shared" si="36"/>
        <v>4.6477632350473188</v>
      </c>
      <c r="M122" s="271">
        <f t="shared" si="36"/>
        <v>2.0767027499999999</v>
      </c>
      <c r="N122" s="269">
        <f t="shared" si="36"/>
        <v>2.0238344626398059</v>
      </c>
      <c r="O122" s="271">
        <f t="shared" si="36"/>
        <v>3.7012555000000003</v>
      </c>
      <c r="P122" s="269">
        <f t="shared" si="36"/>
        <v>3.6077544406205475</v>
      </c>
      <c r="Q122" s="271">
        <f t="shared" si="36"/>
        <v>2.566101475</v>
      </c>
      <c r="R122" s="307">
        <f t="shared" si="36"/>
        <v>2.5018248610921474</v>
      </c>
      <c r="S122" s="232"/>
    </row>
    <row r="123" spans="1:19" s="30" customFormat="1" ht="18" outlineLevel="1" x14ac:dyDescent="0.25">
      <c r="A123" s="422"/>
      <c r="B123" s="276" t="s">
        <v>20</v>
      </c>
      <c r="C123" s="277">
        <v>15.173914201805545</v>
      </c>
      <c r="D123" s="278">
        <v>152121.71319374497</v>
      </c>
      <c r="E123" s="279"/>
      <c r="F123" s="280">
        <v>2.4999999999997514E-2</v>
      </c>
      <c r="G123" s="281">
        <v>4.1545676896512451E-2</v>
      </c>
      <c r="H123" s="282">
        <v>4.1545676896512451E-2</v>
      </c>
      <c r="I123" s="283">
        <f t="shared" ref="I123:R123" si="37">STDEV(I118:I121)/SQRT(I124)</f>
        <v>0.11933965521604015</v>
      </c>
      <c r="J123" s="283">
        <f t="shared" si="37"/>
        <v>0.29706749265651611</v>
      </c>
      <c r="K123" s="281">
        <f t="shared" si="37"/>
        <v>0.28999945465609123</v>
      </c>
      <c r="L123" s="283">
        <f t="shared" si="37"/>
        <v>0.1842967377820941</v>
      </c>
      <c r="M123" s="283">
        <f t="shared" si="37"/>
        <v>0.41101898737738302</v>
      </c>
      <c r="N123" s="281">
        <f t="shared" si="37"/>
        <v>0.40123750529844066</v>
      </c>
      <c r="O123" s="283">
        <f t="shared" si="37"/>
        <v>0.99524015665646426</v>
      </c>
      <c r="P123" s="281">
        <f t="shared" si="37"/>
        <v>0.97109661190465268</v>
      </c>
      <c r="Q123" s="283">
        <f t="shared" si="37"/>
        <v>1.1230668737527798</v>
      </c>
      <c r="R123" s="308">
        <f t="shared" si="37"/>
        <v>1.0955244793298433</v>
      </c>
      <c r="S123" s="232"/>
    </row>
    <row r="124" spans="1:19" s="30" customFormat="1" ht="18" outlineLevel="1" x14ac:dyDescent="0.25">
      <c r="A124" s="423"/>
      <c r="B124" s="288" t="s">
        <v>21</v>
      </c>
      <c r="C124" s="289">
        <v>4</v>
      </c>
      <c r="D124" s="290">
        <v>4</v>
      </c>
      <c r="E124" s="291"/>
      <c r="F124" s="291">
        <v>4</v>
      </c>
      <c r="G124" s="291">
        <v>4</v>
      </c>
      <c r="H124" s="291">
        <v>4</v>
      </c>
      <c r="I124" s="289">
        <f t="shared" ref="I124:R124" si="38">COUNT(I118:I121)</f>
        <v>4</v>
      </c>
      <c r="J124" s="289">
        <f t="shared" si="38"/>
        <v>4</v>
      </c>
      <c r="K124" s="291">
        <f t="shared" si="38"/>
        <v>4</v>
      </c>
      <c r="L124" s="289">
        <f t="shared" si="38"/>
        <v>4</v>
      </c>
      <c r="M124" s="289">
        <f t="shared" si="38"/>
        <v>4</v>
      </c>
      <c r="N124" s="291">
        <f t="shared" si="38"/>
        <v>4</v>
      </c>
      <c r="O124" s="289">
        <f t="shared" si="38"/>
        <v>4</v>
      </c>
      <c r="P124" s="291">
        <f t="shared" si="38"/>
        <v>4</v>
      </c>
      <c r="Q124" s="289">
        <f t="shared" si="38"/>
        <v>4</v>
      </c>
      <c r="R124" s="290">
        <f t="shared" si="38"/>
        <v>4</v>
      </c>
      <c r="S124" s="232"/>
    </row>
    <row r="125" spans="1:19" s="30" customFormat="1" ht="18" outlineLevel="1" x14ac:dyDescent="0.25">
      <c r="A125" s="253"/>
      <c r="B125" s="302"/>
      <c r="C125" s="303"/>
      <c r="D125" s="304"/>
      <c r="E125" s="305"/>
      <c r="F125" s="306"/>
      <c r="G125" s="144"/>
      <c r="H125" s="142"/>
      <c r="I125" s="143"/>
      <c r="J125" s="143"/>
      <c r="K125" s="144"/>
      <c r="L125" s="258"/>
      <c r="M125" s="143"/>
      <c r="N125" s="144"/>
      <c r="O125" s="300"/>
      <c r="P125" s="144"/>
      <c r="Q125" s="143"/>
      <c r="R125" s="144"/>
      <c r="S125" s="232"/>
    </row>
    <row r="126" spans="1:19" s="30" customFormat="1" ht="18" hidden="1" outlineLevel="2" x14ac:dyDescent="0.25">
      <c r="A126" s="253">
        <v>2</v>
      </c>
      <c r="B126" s="424" t="s">
        <v>24</v>
      </c>
      <c r="C126" s="254">
        <v>205.18452442090697</v>
      </c>
      <c r="D126" s="255">
        <v>725000</v>
      </c>
      <c r="E126" s="256"/>
      <c r="F126" s="257">
        <v>2</v>
      </c>
      <c r="G126" s="6">
        <v>1.8512412197948425</v>
      </c>
      <c r="H126" s="4">
        <v>1.7577958092443184</v>
      </c>
      <c r="I126" s="8">
        <v>7.0325170000000004</v>
      </c>
      <c r="J126" s="15">
        <v>2.4837319999999998</v>
      </c>
      <c r="K126" s="6">
        <f>J126*(H126/G126)</f>
        <v>2.3583602472776857</v>
      </c>
      <c r="L126" s="5">
        <f>I126-K126</f>
        <v>4.6741567527223147</v>
      </c>
      <c r="M126" s="14">
        <v>2.8381289999999999</v>
      </c>
      <c r="N126" s="6">
        <f>M126*(H126/G126)</f>
        <v>2.694868291041856</v>
      </c>
      <c r="O126" s="14">
        <v>12.069236</v>
      </c>
      <c r="P126" s="6">
        <f>O126*(H126/G126)</f>
        <v>11.460015169677224</v>
      </c>
      <c r="Q126" s="14">
        <v>2.2765960000000001</v>
      </c>
      <c r="R126" s="6">
        <f>Q126*(H126/G126)</f>
        <v>2.1616798855558454</v>
      </c>
      <c r="S126" s="259"/>
    </row>
    <row r="127" spans="1:19" s="30" customFormat="1" ht="18" hidden="1" outlineLevel="2" x14ac:dyDescent="0.25">
      <c r="A127" s="253">
        <v>5</v>
      </c>
      <c r="B127" s="425"/>
      <c r="C127" s="254">
        <v>191.26919817429297</v>
      </c>
      <c r="D127" s="255">
        <v>540000</v>
      </c>
      <c r="E127" s="256"/>
      <c r="F127" s="257">
        <v>2</v>
      </c>
      <c r="G127" s="6">
        <v>1.8967146329858817</v>
      </c>
      <c r="H127" s="4">
        <v>1.8032692224353577</v>
      </c>
      <c r="I127" s="13">
        <v>6.8288609999999998</v>
      </c>
      <c r="J127" s="33">
        <v>4.2390189999999999</v>
      </c>
      <c r="K127" s="6">
        <f>J127*(H127/G127)</f>
        <v>4.0301753163495562</v>
      </c>
      <c r="L127" s="5">
        <f>I127-K127</f>
        <v>2.7986856836504437</v>
      </c>
      <c r="M127" s="14">
        <v>2.829135</v>
      </c>
      <c r="N127" s="6">
        <f>M127*(H127/G127)</f>
        <v>2.6897520496182254</v>
      </c>
      <c r="O127" s="14">
        <v>8.8846279999999993</v>
      </c>
      <c r="P127" s="6">
        <f>O127*(H127/G127)</f>
        <v>8.4469091694441847</v>
      </c>
      <c r="Q127" s="14">
        <v>5.2802160000000002</v>
      </c>
      <c r="R127" s="6">
        <f>Q127*(H127/G127)</f>
        <v>5.0200756798197856</v>
      </c>
      <c r="S127" s="259"/>
    </row>
    <row r="128" spans="1:19" s="30" customFormat="1" ht="18" hidden="1" outlineLevel="2" x14ac:dyDescent="0.25">
      <c r="A128" s="253">
        <v>6</v>
      </c>
      <c r="B128" s="425"/>
      <c r="C128" s="254">
        <v>141.1154334863588</v>
      </c>
      <c r="D128" s="255">
        <v>1242500</v>
      </c>
      <c r="E128" s="256"/>
      <c r="F128" s="257">
        <v>2</v>
      </c>
      <c r="G128" s="6">
        <v>1.8246640738931992</v>
      </c>
      <c r="H128" s="4">
        <v>1.7312186633426752</v>
      </c>
      <c r="I128" s="8">
        <v>6.5233610000000004</v>
      </c>
      <c r="J128" s="31">
        <v>3.08683</v>
      </c>
      <c r="K128" s="6">
        <f>J128*(H128/G128)</f>
        <v>2.9287460541511505</v>
      </c>
      <c r="L128" s="5">
        <f>I128-K128</f>
        <v>3.5946149458488499</v>
      </c>
      <c r="M128" s="14">
        <v>3.2100140000000001</v>
      </c>
      <c r="N128" s="6">
        <f>M128*(H128/G128)</f>
        <v>3.0456215069407615</v>
      </c>
      <c r="O128" s="14">
        <v>9.4675840000000004</v>
      </c>
      <c r="P128" s="6">
        <f>O128*(H128/G128)</f>
        <v>8.9827263834887461</v>
      </c>
      <c r="Q128" s="14">
        <v>3.651675</v>
      </c>
      <c r="R128" s="6">
        <f>Q128*(H128/G128)</f>
        <v>3.4646639909850565</v>
      </c>
      <c r="S128" s="259"/>
    </row>
    <row r="129" spans="1:19" s="30" customFormat="1" ht="18" hidden="1" outlineLevel="2" x14ac:dyDescent="0.25">
      <c r="A129" s="253">
        <v>8</v>
      </c>
      <c r="B129" s="425"/>
      <c r="C129" s="260">
        <v>204.79381011372342</v>
      </c>
      <c r="D129" s="261">
        <v>965000</v>
      </c>
      <c r="E129" s="262"/>
      <c r="F129" s="263">
        <v>1.9</v>
      </c>
      <c r="G129" s="141">
        <v>1.7023739732402567</v>
      </c>
      <c r="H129" s="139">
        <v>1.6089285626897327</v>
      </c>
      <c r="I129" s="140">
        <v>6.2800180000000001</v>
      </c>
      <c r="J129" s="150">
        <v>3.0557330000000001E-2</v>
      </c>
      <c r="K129" s="141">
        <f>J129*(H129/G129)</f>
        <v>2.8880000404938776E-2</v>
      </c>
      <c r="L129" s="140">
        <f>I129-K129</f>
        <v>6.2511379995950609</v>
      </c>
      <c r="M129" s="301">
        <v>1.908898</v>
      </c>
      <c r="N129" s="141">
        <f>M129*(H129/G129)</f>
        <v>1.8041162304752025</v>
      </c>
      <c r="O129" s="301">
        <v>3.4220259999999998</v>
      </c>
      <c r="P129" s="141">
        <f>O129*(H129/G129)</f>
        <v>3.2341867651954872</v>
      </c>
      <c r="Q129" s="301">
        <v>3.046233</v>
      </c>
      <c r="R129" s="141">
        <f>Q129*(H129/G129)</f>
        <v>2.8790215072304375</v>
      </c>
      <c r="S129" s="259"/>
    </row>
    <row r="130" spans="1:19" s="30" customFormat="1" ht="18" outlineLevel="1" collapsed="1" x14ac:dyDescent="0.25">
      <c r="A130" s="421" t="s">
        <v>24</v>
      </c>
      <c r="B130" s="264" t="s">
        <v>19</v>
      </c>
      <c r="C130" s="265">
        <v>185.59074154882055</v>
      </c>
      <c r="D130" s="266">
        <v>868125</v>
      </c>
      <c r="E130" s="267"/>
      <c r="F130" s="268">
        <v>1.9750000000000001</v>
      </c>
      <c r="G130" s="269">
        <v>1.8187484749785452</v>
      </c>
      <c r="H130" s="270">
        <v>1.7253030644280209</v>
      </c>
      <c r="I130" s="271">
        <f t="shared" ref="I130:R130" si="39">AVERAGE(I126:I129)</f>
        <v>6.6661892500000004</v>
      </c>
      <c r="J130" s="271">
        <f t="shared" si="39"/>
        <v>2.4600345825000001</v>
      </c>
      <c r="K130" s="269">
        <f t="shared" si="39"/>
        <v>2.3365404045458327</v>
      </c>
      <c r="L130" s="271">
        <f t="shared" si="39"/>
        <v>4.3296488454541677</v>
      </c>
      <c r="M130" s="271">
        <f t="shared" si="39"/>
        <v>2.6965440000000003</v>
      </c>
      <c r="N130" s="269">
        <f t="shared" si="39"/>
        <v>2.5585895195190114</v>
      </c>
      <c r="O130" s="271">
        <f t="shared" si="39"/>
        <v>8.4608685000000001</v>
      </c>
      <c r="P130" s="269">
        <f t="shared" si="39"/>
        <v>8.0309593719514112</v>
      </c>
      <c r="Q130" s="271">
        <f t="shared" si="39"/>
        <v>3.5636800000000006</v>
      </c>
      <c r="R130" s="307">
        <f t="shared" si="39"/>
        <v>3.381360265897781</v>
      </c>
      <c r="S130" s="259"/>
    </row>
    <row r="131" spans="1:19" s="30" customFormat="1" ht="18" outlineLevel="1" x14ac:dyDescent="0.25">
      <c r="A131" s="422"/>
      <c r="B131" s="276" t="s">
        <v>20</v>
      </c>
      <c r="C131" s="277">
        <v>15.173914201805545</v>
      </c>
      <c r="D131" s="278">
        <v>152121.71319374497</v>
      </c>
      <c r="E131" s="279"/>
      <c r="F131" s="280">
        <v>2.4999999999997514E-2</v>
      </c>
      <c r="G131" s="281">
        <v>4.1545676896512451E-2</v>
      </c>
      <c r="H131" s="282">
        <v>4.1545676896516018E-2</v>
      </c>
      <c r="I131" s="283">
        <f t="shared" ref="I131:R131" si="40">STDEV(I126:I129)/SQRT(I132)</f>
        <v>0.16587803300235135</v>
      </c>
      <c r="J131" s="283">
        <f t="shared" si="40"/>
        <v>0.88790856047220712</v>
      </c>
      <c r="K131" s="281">
        <f t="shared" si="40"/>
        <v>0.84384434743032943</v>
      </c>
      <c r="L131" s="283">
        <f t="shared" si="40"/>
        <v>0.7469342510121173</v>
      </c>
      <c r="M131" s="283">
        <f t="shared" si="40"/>
        <v>0.27713780382720399</v>
      </c>
      <c r="N131" s="281">
        <f t="shared" si="40"/>
        <v>0.26492225487275245</v>
      </c>
      <c r="O131" s="283">
        <f t="shared" si="40"/>
        <v>1.8166658555038626</v>
      </c>
      <c r="P131" s="281">
        <f t="shared" si="40"/>
        <v>1.7283500268349874</v>
      </c>
      <c r="Q131" s="283">
        <f t="shared" si="40"/>
        <v>0.63761113934395708</v>
      </c>
      <c r="R131" s="308">
        <f t="shared" si="40"/>
        <v>0.60774804106975489</v>
      </c>
      <c r="S131" s="259"/>
    </row>
    <row r="132" spans="1:19" s="30" customFormat="1" ht="18" outlineLevel="1" x14ac:dyDescent="0.25">
      <c r="A132" s="423"/>
      <c r="B132" s="288" t="s">
        <v>21</v>
      </c>
      <c r="C132" s="289">
        <v>4</v>
      </c>
      <c r="D132" s="290">
        <v>4</v>
      </c>
      <c r="E132" s="291"/>
      <c r="F132" s="291">
        <v>4</v>
      </c>
      <c r="G132" s="291">
        <v>4</v>
      </c>
      <c r="H132" s="291">
        <v>4</v>
      </c>
      <c r="I132" s="289">
        <f t="shared" ref="I132:R132" si="41">COUNT(I126:I129)</f>
        <v>4</v>
      </c>
      <c r="J132" s="289">
        <f t="shared" si="41"/>
        <v>4</v>
      </c>
      <c r="K132" s="291">
        <f t="shared" si="41"/>
        <v>4</v>
      </c>
      <c r="L132" s="289">
        <f t="shared" si="41"/>
        <v>4</v>
      </c>
      <c r="M132" s="289">
        <f t="shared" si="41"/>
        <v>4</v>
      </c>
      <c r="N132" s="291">
        <f t="shared" si="41"/>
        <v>4</v>
      </c>
      <c r="O132" s="289">
        <f t="shared" si="41"/>
        <v>4</v>
      </c>
      <c r="P132" s="291">
        <f t="shared" si="41"/>
        <v>4</v>
      </c>
      <c r="Q132" s="289">
        <f t="shared" si="41"/>
        <v>4</v>
      </c>
      <c r="R132" s="290">
        <f t="shared" si="41"/>
        <v>4</v>
      </c>
      <c r="S132" s="259"/>
    </row>
    <row r="133" spans="1:19" s="30" customFormat="1" ht="18" outlineLevel="1" x14ac:dyDescent="0.25">
      <c r="A133" s="253"/>
      <c r="B133" s="302"/>
      <c r="C133" s="303"/>
      <c r="D133" s="304"/>
      <c r="E133" s="305"/>
      <c r="F133" s="306"/>
      <c r="G133" s="144"/>
      <c r="H133" s="142"/>
      <c r="I133" s="143"/>
      <c r="J133" s="143"/>
      <c r="K133" s="144"/>
      <c r="L133" s="258"/>
      <c r="M133" s="143"/>
      <c r="N133" s="144"/>
      <c r="O133" s="300"/>
      <c r="P133" s="144"/>
      <c r="Q133" s="300"/>
      <c r="R133" s="144"/>
      <c r="S133" s="259"/>
    </row>
    <row r="134" spans="1:19" s="30" customFormat="1" ht="18" hidden="1" outlineLevel="2" x14ac:dyDescent="0.25">
      <c r="A134" s="253">
        <v>2</v>
      </c>
      <c r="B134" s="424" t="s">
        <v>25</v>
      </c>
      <c r="C134" s="254">
        <v>205.18452442090697</v>
      </c>
      <c r="D134" s="255">
        <v>725000</v>
      </c>
      <c r="E134" s="256"/>
      <c r="F134" s="257">
        <v>2</v>
      </c>
      <c r="G134" s="6">
        <v>1.8512412197948425</v>
      </c>
      <c r="H134" s="4">
        <v>1.7779775369790638</v>
      </c>
      <c r="I134" s="8">
        <v>15.544594</v>
      </c>
      <c r="J134" s="8">
        <v>10.119652</v>
      </c>
      <c r="K134" s="6">
        <f>J134*(H134/G134)</f>
        <v>9.7191623358728023</v>
      </c>
      <c r="L134" s="5">
        <f>I134-K134</f>
        <v>5.8254316641271977</v>
      </c>
      <c r="M134" s="14">
        <v>2.3441920000000001</v>
      </c>
      <c r="N134" s="6">
        <f>M134*(H134/G134)</f>
        <v>2.2514195739590983</v>
      </c>
      <c r="O134" s="14">
        <v>5.8285879999999999</v>
      </c>
      <c r="P134" s="6">
        <f>O134*(H134/G134)</f>
        <v>5.5979190747784795</v>
      </c>
      <c r="Q134" s="14">
        <v>1.853391</v>
      </c>
      <c r="R134" s="6">
        <f>Q134*(H134/G134)</f>
        <v>1.7800422386901871</v>
      </c>
      <c r="S134" s="232"/>
    </row>
    <row r="135" spans="1:19" s="30" customFormat="1" ht="18" hidden="1" outlineLevel="2" x14ac:dyDescent="0.25">
      <c r="A135" s="253">
        <v>5</v>
      </c>
      <c r="B135" s="425"/>
      <c r="C135" s="254">
        <v>191.26919817429297</v>
      </c>
      <c r="D135" s="255">
        <v>540000</v>
      </c>
      <c r="E135" s="256"/>
      <c r="F135" s="257">
        <v>2</v>
      </c>
      <c r="G135" s="6">
        <v>1.8967146329858817</v>
      </c>
      <c r="H135" s="4">
        <v>1.8234509501701031</v>
      </c>
      <c r="I135" s="13">
        <v>14.283324</v>
      </c>
      <c r="J135" s="13">
        <v>10.903036</v>
      </c>
      <c r="K135" s="6">
        <f>J135*(H135/G135)</f>
        <v>10.481888528819519</v>
      </c>
      <c r="L135" s="5">
        <f>I135-K135</f>
        <v>3.801435471180481</v>
      </c>
      <c r="M135" s="14">
        <v>3.9112370000000003</v>
      </c>
      <c r="N135" s="6">
        <f>M135*(H135/G135)</f>
        <v>3.7601591193310262</v>
      </c>
      <c r="O135" s="14">
        <v>4.7095700000000003</v>
      </c>
      <c r="P135" s="6">
        <f>O135*(H135/G135)</f>
        <v>4.5276552107754711</v>
      </c>
      <c r="Q135" s="14">
        <v>3.778632</v>
      </c>
      <c r="R135" s="6">
        <f>Q135*(H135/G135)</f>
        <v>3.6326762027962083</v>
      </c>
      <c r="S135" s="232"/>
    </row>
    <row r="136" spans="1:19" s="30" customFormat="1" ht="18" hidden="1" outlineLevel="2" x14ac:dyDescent="0.25">
      <c r="A136" s="253">
        <v>6</v>
      </c>
      <c r="B136" s="425"/>
      <c r="C136" s="254">
        <v>141.1154334863588</v>
      </c>
      <c r="D136" s="255">
        <v>1242500</v>
      </c>
      <c r="E136" s="256"/>
      <c r="F136" s="257">
        <v>2</v>
      </c>
      <c r="G136" s="6">
        <v>1.8246640738931992</v>
      </c>
      <c r="H136" s="4">
        <v>1.7514003910774205</v>
      </c>
      <c r="I136" s="8">
        <v>13.203379999999999</v>
      </c>
      <c r="J136" s="8">
        <v>6.1236160000000002</v>
      </c>
      <c r="K136" s="6">
        <f>J136*(H136/G136)</f>
        <v>5.877741339163177</v>
      </c>
      <c r="L136" s="5">
        <f>I136-K136</f>
        <v>7.3256386608368222</v>
      </c>
      <c r="M136" s="14">
        <v>3.8792789999999999</v>
      </c>
      <c r="N136" s="6">
        <f>M136*(H136/G136)</f>
        <v>3.7235186766197601</v>
      </c>
      <c r="O136" s="14">
        <v>5.5924480000000001</v>
      </c>
      <c r="P136" s="6">
        <f>O136*(H136/G136)</f>
        <v>5.3679007300131865</v>
      </c>
      <c r="Q136" s="14">
        <v>3.4250790000000002</v>
      </c>
      <c r="R136" s="6">
        <f>Q136*(H136/G136)</f>
        <v>3.2875556579967906</v>
      </c>
      <c r="S136" s="232"/>
    </row>
    <row r="137" spans="1:19" s="30" customFormat="1" ht="18" hidden="1" outlineLevel="2" x14ac:dyDescent="0.25">
      <c r="A137" s="253">
        <v>8</v>
      </c>
      <c r="B137" s="425"/>
      <c r="C137" s="260">
        <v>204.79381011372342</v>
      </c>
      <c r="D137" s="261">
        <v>965000</v>
      </c>
      <c r="E137" s="262"/>
      <c r="F137" s="263">
        <v>1.9</v>
      </c>
      <c r="G137" s="141">
        <v>1.7023739732402567</v>
      </c>
      <c r="H137" s="139">
        <v>1.6291102904244781</v>
      </c>
      <c r="I137" s="140">
        <v>12.927866</v>
      </c>
      <c r="J137" s="140">
        <v>8.0967260000000003</v>
      </c>
      <c r="K137" s="141">
        <f>J137*(H137/G137)</f>
        <v>7.7482737945300162</v>
      </c>
      <c r="L137" s="140">
        <f>I137-K137</f>
        <v>5.1795922054699837</v>
      </c>
      <c r="M137" s="301">
        <v>1.200869</v>
      </c>
      <c r="N137" s="141">
        <f>M137*(H137/G137)</f>
        <v>1.1491881784518168</v>
      </c>
      <c r="O137" s="301">
        <v>1.0627519999999999</v>
      </c>
      <c r="P137" s="141">
        <f>O137*(H137/G137)</f>
        <v>1.0170152073423706</v>
      </c>
      <c r="Q137" s="301">
        <v>0.12759365</v>
      </c>
      <c r="R137" s="141">
        <f>Q137*(H137/G137)</f>
        <v>0.12210250595653536</v>
      </c>
      <c r="S137" s="232"/>
    </row>
    <row r="138" spans="1:19" s="30" customFormat="1" ht="18" outlineLevel="1" collapsed="1" x14ac:dyDescent="0.25">
      <c r="A138" s="421" t="s">
        <v>25</v>
      </c>
      <c r="B138" s="264" t="s">
        <v>19</v>
      </c>
      <c r="C138" s="265">
        <v>185.59074154882055</v>
      </c>
      <c r="D138" s="266">
        <v>868125</v>
      </c>
      <c r="E138" s="267"/>
      <c r="F138" s="268">
        <v>1.9750000000000001</v>
      </c>
      <c r="G138" s="269">
        <v>1.8187484749785452</v>
      </c>
      <c r="H138" s="270">
        <v>1.7454847921627663</v>
      </c>
      <c r="I138" s="295">
        <f t="shared" ref="I138:R138" si="42">AVERAGE(I134:I137)</f>
        <v>13.989791</v>
      </c>
      <c r="J138" s="271">
        <f t="shared" si="42"/>
        <v>8.8107575000000011</v>
      </c>
      <c r="K138" s="269">
        <f t="shared" si="42"/>
        <v>8.4567664995963785</v>
      </c>
      <c r="L138" s="271">
        <f t="shared" si="42"/>
        <v>5.5330245004036209</v>
      </c>
      <c r="M138" s="271">
        <f t="shared" si="42"/>
        <v>2.8338942500000002</v>
      </c>
      <c r="N138" s="269">
        <f t="shared" si="42"/>
        <v>2.7210713870904253</v>
      </c>
      <c r="O138" s="271">
        <f t="shared" si="42"/>
        <v>4.2983395</v>
      </c>
      <c r="P138" s="269">
        <f t="shared" si="42"/>
        <v>4.1276225557273767</v>
      </c>
      <c r="Q138" s="271">
        <f t="shared" si="42"/>
        <v>2.2961739125</v>
      </c>
      <c r="R138" s="307">
        <f t="shared" si="42"/>
        <v>2.2055941513599304</v>
      </c>
      <c r="S138" s="232"/>
    </row>
    <row r="139" spans="1:19" s="30" customFormat="1" ht="18" outlineLevel="1" x14ac:dyDescent="0.25">
      <c r="A139" s="422"/>
      <c r="B139" s="276" t="s">
        <v>20</v>
      </c>
      <c r="C139" s="277">
        <v>15.173914201805545</v>
      </c>
      <c r="D139" s="278">
        <v>152121.71319374497</v>
      </c>
      <c r="E139" s="279"/>
      <c r="F139" s="280">
        <v>2.4999999999997514E-2</v>
      </c>
      <c r="G139" s="281">
        <v>4.1545676896512451E-2</v>
      </c>
      <c r="H139" s="282">
        <v>4.1545676896516018E-2</v>
      </c>
      <c r="I139" s="298">
        <f t="shared" ref="I139:R139" si="43">STDEV(I134:I137)/SQRT(I140)</f>
        <v>0.59509809817681891</v>
      </c>
      <c r="J139" s="283">
        <f t="shared" si="43"/>
        <v>1.0732118677792593</v>
      </c>
      <c r="K139" s="281">
        <f t="shared" si="43"/>
        <v>1.03473407098848</v>
      </c>
      <c r="L139" s="283">
        <f t="shared" si="43"/>
        <v>0.73156695016077833</v>
      </c>
      <c r="M139" s="283">
        <f t="shared" si="43"/>
        <v>0.65574870932029217</v>
      </c>
      <c r="N139" s="281">
        <f t="shared" si="43"/>
        <v>0.63087198455492066</v>
      </c>
      <c r="O139" s="283">
        <f t="shared" si="43"/>
        <v>1.1050834914087944</v>
      </c>
      <c r="P139" s="281">
        <f t="shared" si="43"/>
        <v>1.0620721100940358</v>
      </c>
      <c r="Q139" s="283">
        <f t="shared" si="43"/>
        <v>0.83520984091245432</v>
      </c>
      <c r="R139" s="308">
        <f t="shared" si="43"/>
        <v>0.80256026514202772</v>
      </c>
      <c r="S139" s="232"/>
    </row>
    <row r="140" spans="1:19" s="30" customFormat="1" ht="18" outlineLevel="1" x14ac:dyDescent="0.25">
      <c r="A140" s="423"/>
      <c r="B140" s="288" t="s">
        <v>21</v>
      </c>
      <c r="C140" s="289">
        <v>4</v>
      </c>
      <c r="D140" s="290">
        <v>4</v>
      </c>
      <c r="E140" s="291"/>
      <c r="F140" s="291">
        <v>4</v>
      </c>
      <c r="G140" s="291">
        <v>4</v>
      </c>
      <c r="H140" s="291">
        <v>4</v>
      </c>
      <c r="I140" s="289">
        <f t="shared" ref="I140:R140" si="44">COUNT(I134:I137)</f>
        <v>4</v>
      </c>
      <c r="J140" s="289">
        <f t="shared" si="44"/>
        <v>4</v>
      </c>
      <c r="K140" s="291">
        <f t="shared" si="44"/>
        <v>4</v>
      </c>
      <c r="L140" s="289">
        <f t="shared" si="44"/>
        <v>4</v>
      </c>
      <c r="M140" s="289">
        <f t="shared" si="44"/>
        <v>4</v>
      </c>
      <c r="N140" s="291">
        <f t="shared" si="44"/>
        <v>4</v>
      </c>
      <c r="O140" s="289">
        <f t="shared" si="44"/>
        <v>4</v>
      </c>
      <c r="P140" s="291">
        <f t="shared" si="44"/>
        <v>4</v>
      </c>
      <c r="Q140" s="289">
        <f t="shared" si="44"/>
        <v>4</v>
      </c>
      <c r="R140" s="290">
        <f t="shared" si="44"/>
        <v>4</v>
      </c>
      <c r="S140" s="232"/>
    </row>
    <row r="141" spans="1:19" s="30" customFormat="1" ht="18" outlineLevel="1" x14ac:dyDescent="0.25">
      <c r="A141" s="253"/>
      <c r="B141" s="302"/>
      <c r="C141" s="303"/>
      <c r="D141" s="304"/>
      <c r="E141" s="305"/>
      <c r="F141" s="306"/>
      <c r="G141" s="144"/>
      <c r="H141" s="142"/>
      <c r="I141" s="143"/>
      <c r="J141" s="143"/>
      <c r="K141" s="144"/>
      <c r="L141" s="258"/>
      <c r="M141" s="143"/>
      <c r="N141" s="144"/>
      <c r="O141" s="300"/>
      <c r="P141" s="144"/>
      <c r="Q141" s="143"/>
      <c r="R141" s="144"/>
      <c r="S141" s="232"/>
    </row>
    <row r="142" spans="1:19" s="30" customFormat="1" ht="18" hidden="1" outlineLevel="2" x14ac:dyDescent="0.25">
      <c r="A142" s="253">
        <v>2</v>
      </c>
      <c r="B142" s="424" t="s">
        <v>26</v>
      </c>
      <c r="C142" s="254">
        <v>205.18452442090697</v>
      </c>
      <c r="D142" s="255">
        <v>725000</v>
      </c>
      <c r="E142" s="256"/>
      <c r="F142" s="257">
        <v>2</v>
      </c>
      <c r="G142" s="6">
        <v>1.8512412197948425</v>
      </c>
      <c r="H142" s="4">
        <v>1.7047138541632851</v>
      </c>
      <c r="I142" s="8">
        <v>15.154718000000001</v>
      </c>
      <c r="J142" s="13">
        <v>12.126312</v>
      </c>
      <c r="K142" s="6">
        <f>J142*(H142/G142)</f>
        <v>11.166503773396634</v>
      </c>
      <c r="L142" s="5">
        <f>I142-K142</f>
        <v>3.9882142266033664</v>
      </c>
      <c r="M142" s="14">
        <v>3.5839100000000004</v>
      </c>
      <c r="N142" s="6">
        <f>M142*(H142/G142)</f>
        <v>3.3002403812893757</v>
      </c>
      <c r="O142" s="14">
        <v>5.8827400000000001</v>
      </c>
      <c r="P142" s="6">
        <f>O142*(H142/G142)</f>
        <v>5.4171159712789274</v>
      </c>
      <c r="Q142" s="14">
        <v>2.2765960000000001</v>
      </c>
      <c r="R142" s="6">
        <f>Q142*(H142/G142)</f>
        <v>2.0964014305833203</v>
      </c>
      <c r="S142" s="259"/>
    </row>
    <row r="143" spans="1:19" s="30" customFormat="1" ht="18" hidden="1" outlineLevel="2" x14ac:dyDescent="0.25">
      <c r="A143" s="253">
        <v>5</v>
      </c>
      <c r="B143" s="425"/>
      <c r="C143" s="254">
        <v>191.26919817429297</v>
      </c>
      <c r="D143" s="255">
        <v>540000</v>
      </c>
      <c r="E143" s="256"/>
      <c r="F143" s="257">
        <v>2</v>
      </c>
      <c r="G143" s="6">
        <v>1.8967146329858817</v>
      </c>
      <c r="H143" s="4">
        <v>1.7501872673543244</v>
      </c>
      <c r="I143" s="13">
        <v>14.201499999999999</v>
      </c>
      <c r="J143" s="8">
        <v>12.766921999999999</v>
      </c>
      <c r="K143" s="6">
        <f>J143*(H143/G143)</f>
        <v>11.780635810527922</v>
      </c>
      <c r="L143" s="5">
        <f>I143-K143</f>
        <v>2.420864189472077</v>
      </c>
      <c r="M143" s="14">
        <v>4.0071570000000003</v>
      </c>
      <c r="N143" s="6">
        <f>M143*(H143/G143)</f>
        <v>3.6975911071288481</v>
      </c>
      <c r="O143" s="14">
        <v>10.059100000000001</v>
      </c>
      <c r="P143" s="6">
        <f>O143*(H143/G143)</f>
        <v>9.2820018546115843</v>
      </c>
      <c r="Q143" s="14">
        <v>5.997268</v>
      </c>
      <c r="R143" s="6">
        <f>Q143*(H143/G143)</f>
        <v>5.5339595688086121</v>
      </c>
      <c r="S143" s="259"/>
    </row>
    <row r="144" spans="1:19" s="30" customFormat="1" ht="18" hidden="1" outlineLevel="2" x14ac:dyDescent="0.25">
      <c r="A144" s="253">
        <v>6</v>
      </c>
      <c r="B144" s="425"/>
      <c r="C144" s="254">
        <v>141.1154334863588</v>
      </c>
      <c r="D144" s="255">
        <v>1242500</v>
      </c>
      <c r="E144" s="256"/>
      <c r="F144" s="257">
        <v>2</v>
      </c>
      <c r="G144" s="6">
        <v>1.8246640738931992</v>
      </c>
      <c r="H144" s="4">
        <v>1.6781367082616419</v>
      </c>
      <c r="I144" s="8">
        <v>13.595701999999999</v>
      </c>
      <c r="J144" s="13">
        <v>5.0512540000000001</v>
      </c>
      <c r="K144" s="6">
        <f>J144*(H144/G144)</f>
        <v>4.6456193671129444</v>
      </c>
      <c r="L144" s="5">
        <f>I144-K144</f>
        <v>8.9500826328870549</v>
      </c>
      <c r="M144" s="14">
        <v>6.3637920000000001</v>
      </c>
      <c r="N144" s="6">
        <f>M144*(H144/G144)</f>
        <v>5.8527556451285996</v>
      </c>
      <c r="O144" s="14">
        <v>9.9494600000000002</v>
      </c>
      <c r="P144" s="6">
        <f>O144*(H144/G144)</f>
        <v>9.1504810623887778</v>
      </c>
      <c r="Q144" s="14">
        <v>6.5869239999999998</v>
      </c>
      <c r="R144" s="6">
        <f>Q144*(H144/G144)</f>
        <v>6.0579693090272366</v>
      </c>
      <c r="S144" s="259"/>
    </row>
    <row r="145" spans="1:20" s="30" customFormat="1" ht="18" hidden="1" outlineLevel="2" x14ac:dyDescent="0.25">
      <c r="A145" s="253">
        <v>8</v>
      </c>
      <c r="B145" s="425"/>
      <c r="C145" s="260">
        <v>204.79381011372342</v>
      </c>
      <c r="D145" s="261">
        <v>965000</v>
      </c>
      <c r="E145" s="262"/>
      <c r="F145" s="263">
        <v>1.9</v>
      </c>
      <c r="G145" s="141">
        <v>1.7023739732402567</v>
      </c>
      <c r="H145" s="139">
        <v>1.5558466076086994</v>
      </c>
      <c r="I145" s="140">
        <v>12.770102</v>
      </c>
      <c r="J145" s="151">
        <v>3.161616</v>
      </c>
      <c r="K145" s="141">
        <f>J145*(H145/G145)</f>
        <v>2.8894882120399799</v>
      </c>
      <c r="L145" s="140">
        <f>I145-K145</f>
        <v>9.8806137879600193</v>
      </c>
      <c r="M145" s="301">
        <v>4.6079350000000003</v>
      </c>
      <c r="N145" s="141">
        <f>M145*(H145/G145)</f>
        <v>4.2113191052760506</v>
      </c>
      <c r="O145" s="301">
        <v>4.2855499999999997</v>
      </c>
      <c r="P145" s="141">
        <f>O145*(H145/G145)</f>
        <v>3.9166825468709465</v>
      </c>
      <c r="Q145" s="301">
        <v>2.0366439999999999</v>
      </c>
      <c r="R145" s="141">
        <f>Q145*(H145/G145)</f>
        <v>1.8613452203309802</v>
      </c>
      <c r="S145" s="259"/>
    </row>
    <row r="146" spans="1:20" s="30" customFormat="1" ht="18" outlineLevel="1" collapsed="1" x14ac:dyDescent="0.25">
      <c r="A146" s="421" t="s">
        <v>26</v>
      </c>
      <c r="B146" s="264" t="s">
        <v>19</v>
      </c>
      <c r="C146" s="265">
        <v>185.59074154882055</v>
      </c>
      <c r="D146" s="266">
        <v>868125</v>
      </c>
      <c r="E146" s="267"/>
      <c r="F146" s="268">
        <v>1.9750000000000001</v>
      </c>
      <c r="G146" s="269">
        <v>1.8187484749785452</v>
      </c>
      <c r="H146" s="270">
        <v>1.6722211093469876</v>
      </c>
      <c r="I146" s="295">
        <f t="shared" ref="I146:R146" si="45">AVERAGE(I142:I145)</f>
        <v>13.930505500000001</v>
      </c>
      <c r="J146" s="271">
        <f t="shared" si="45"/>
        <v>8.2765260000000005</v>
      </c>
      <c r="K146" s="269">
        <f t="shared" si="45"/>
        <v>7.6205617907693703</v>
      </c>
      <c r="L146" s="271">
        <f t="shared" si="45"/>
        <v>6.3099437092306294</v>
      </c>
      <c r="M146" s="271">
        <f t="shared" si="45"/>
        <v>4.6406985000000001</v>
      </c>
      <c r="N146" s="269">
        <f t="shared" si="45"/>
        <v>4.2654765597057187</v>
      </c>
      <c r="O146" s="271">
        <f t="shared" si="45"/>
        <v>7.5442125000000004</v>
      </c>
      <c r="P146" s="269">
        <f t="shared" si="45"/>
        <v>6.9415703587875583</v>
      </c>
      <c r="Q146" s="271">
        <f t="shared" si="45"/>
        <v>4.2243579999999996</v>
      </c>
      <c r="R146" s="307">
        <f t="shared" si="45"/>
        <v>3.8874188821875371</v>
      </c>
      <c r="S146" s="259"/>
    </row>
    <row r="147" spans="1:20" s="30" customFormat="1" ht="18" outlineLevel="1" x14ac:dyDescent="0.25">
      <c r="A147" s="422"/>
      <c r="B147" s="276" t="s">
        <v>20</v>
      </c>
      <c r="C147" s="277">
        <v>15.173914201805545</v>
      </c>
      <c r="D147" s="278">
        <v>152121.71319374497</v>
      </c>
      <c r="E147" s="279"/>
      <c r="F147" s="280">
        <v>2.4999999999997514E-2</v>
      </c>
      <c r="G147" s="281">
        <v>4.1545676896512451E-2</v>
      </c>
      <c r="H147" s="282">
        <v>4.1545676896516018E-2</v>
      </c>
      <c r="I147" s="298">
        <f t="shared" ref="I147:R147" si="46">STDEV(I142:I145)/SQRT(I148)</f>
        <v>0.50255712201126979</v>
      </c>
      <c r="J147" s="283">
        <f t="shared" si="46"/>
        <v>2.44180930638014</v>
      </c>
      <c r="K147" s="281">
        <f t="shared" si="46"/>
        <v>2.2567170112328143</v>
      </c>
      <c r="L147" s="283">
        <f t="shared" si="46"/>
        <v>1.8311058964654194</v>
      </c>
      <c r="M147" s="283">
        <f t="shared" si="46"/>
        <v>0.6115759303246141</v>
      </c>
      <c r="N147" s="281">
        <f t="shared" si="46"/>
        <v>0.56099336688468748</v>
      </c>
      <c r="O147" s="283">
        <f t="shared" si="46"/>
        <v>1.457430582425655</v>
      </c>
      <c r="P147" s="281">
        <f t="shared" si="46"/>
        <v>1.3487899990177967</v>
      </c>
      <c r="Q147" s="283">
        <f t="shared" si="46"/>
        <v>1.2008607096195631</v>
      </c>
      <c r="R147" s="308">
        <f t="shared" si="46"/>
        <v>1.1081179007432795</v>
      </c>
      <c r="S147" s="259"/>
    </row>
    <row r="148" spans="1:20" s="28" customFormat="1" ht="18" outlineLevel="1" x14ac:dyDescent="0.25">
      <c r="A148" s="423"/>
      <c r="B148" s="288" t="s">
        <v>21</v>
      </c>
      <c r="C148" s="289">
        <v>4</v>
      </c>
      <c r="D148" s="290">
        <v>4</v>
      </c>
      <c r="E148" s="291"/>
      <c r="F148" s="291">
        <v>4</v>
      </c>
      <c r="G148" s="291">
        <v>4</v>
      </c>
      <c r="H148" s="291">
        <v>4</v>
      </c>
      <c r="I148" s="289">
        <f t="shared" ref="I148:R148" si="47">COUNT(I142:I145)</f>
        <v>4</v>
      </c>
      <c r="J148" s="289">
        <f t="shared" si="47"/>
        <v>4</v>
      </c>
      <c r="K148" s="291">
        <f t="shared" si="47"/>
        <v>4</v>
      </c>
      <c r="L148" s="289">
        <f t="shared" si="47"/>
        <v>4</v>
      </c>
      <c r="M148" s="289">
        <f t="shared" si="47"/>
        <v>4</v>
      </c>
      <c r="N148" s="291">
        <f t="shared" si="47"/>
        <v>4</v>
      </c>
      <c r="O148" s="289">
        <f t="shared" si="47"/>
        <v>4</v>
      </c>
      <c r="P148" s="291">
        <f t="shared" si="47"/>
        <v>4</v>
      </c>
      <c r="Q148" s="289">
        <f t="shared" si="47"/>
        <v>4</v>
      </c>
      <c r="R148" s="290">
        <f t="shared" si="47"/>
        <v>4</v>
      </c>
      <c r="S148" s="233"/>
    </row>
    <row r="151" spans="1:20" x14ac:dyDescent="0.25">
      <c r="B151" s="428" t="s">
        <v>37</v>
      </c>
      <c r="C151" s="428"/>
      <c r="D151" s="428"/>
      <c r="E151" s="428"/>
      <c r="F151" s="428"/>
      <c r="G151" s="428"/>
      <c r="H151" s="428"/>
    </row>
    <row r="152" spans="1:20" s="28" customFormat="1" ht="18" customHeight="1" x14ac:dyDescent="0.2">
      <c r="A152" s="1" t="s">
        <v>35</v>
      </c>
      <c r="B152" s="428"/>
      <c r="C152" s="428"/>
      <c r="D152" s="428"/>
      <c r="E152" s="428"/>
      <c r="F152" s="428"/>
      <c r="G152" s="428"/>
      <c r="H152" s="428"/>
      <c r="I152" s="407" t="s">
        <v>33</v>
      </c>
      <c r="J152" s="408"/>
      <c r="K152" s="408"/>
      <c r="L152" s="408"/>
      <c r="M152" s="408"/>
      <c r="N152" s="408"/>
      <c r="O152" s="408"/>
      <c r="P152" s="408"/>
      <c r="Q152" s="408"/>
      <c r="R152" s="409"/>
    </row>
    <row r="153" spans="1:20" s="28" customFormat="1" ht="18" x14ac:dyDescent="0.2">
      <c r="A153" s="22"/>
      <c r="B153" s="428"/>
      <c r="C153" s="428"/>
      <c r="D153" s="428"/>
      <c r="E153" s="428"/>
      <c r="F153" s="428"/>
      <c r="G153" s="428"/>
      <c r="H153" s="428"/>
      <c r="I153" s="410"/>
      <c r="J153" s="411"/>
      <c r="K153" s="411"/>
      <c r="L153" s="411"/>
      <c r="M153" s="411"/>
      <c r="N153" s="411"/>
      <c r="O153" s="411"/>
      <c r="P153" s="411"/>
      <c r="Q153" s="411"/>
      <c r="R153" s="412"/>
    </row>
    <row r="154" spans="1:20" s="28" customFormat="1" ht="18" customHeight="1" outlineLevel="1" x14ac:dyDescent="0.25">
      <c r="A154" s="230"/>
      <c r="B154" s="234"/>
      <c r="C154" s="235"/>
      <c r="D154" s="236"/>
      <c r="E154" s="237"/>
      <c r="F154" s="238"/>
      <c r="G154" s="239"/>
      <c r="H154" s="240"/>
      <c r="I154" s="241" t="s">
        <v>1</v>
      </c>
      <c r="J154" s="426" t="s">
        <v>2</v>
      </c>
      <c r="K154" s="427"/>
      <c r="L154" s="241" t="s">
        <v>3</v>
      </c>
      <c r="M154" s="415" t="s">
        <v>4</v>
      </c>
      <c r="N154" s="416"/>
      <c r="O154" s="415" t="s">
        <v>5</v>
      </c>
      <c r="P154" s="416"/>
      <c r="Q154" s="413" t="s">
        <v>6</v>
      </c>
      <c r="R154" s="414"/>
    </row>
    <row r="155" spans="1:20" s="29" customFormat="1" ht="18" outlineLevel="1" x14ac:dyDescent="0.25">
      <c r="A155" s="242" t="s">
        <v>36</v>
      </c>
      <c r="B155" s="243"/>
      <c r="C155" s="244" t="s">
        <v>7</v>
      </c>
      <c r="D155" s="245" t="s">
        <v>8</v>
      </c>
      <c r="E155" s="246"/>
      <c r="F155" s="247" t="s">
        <v>9</v>
      </c>
      <c r="G155" s="248" t="s">
        <v>10</v>
      </c>
      <c r="H155" s="243" t="s">
        <v>11</v>
      </c>
      <c r="I155" s="249" t="s">
        <v>12</v>
      </c>
      <c r="J155" s="249" t="s">
        <v>15</v>
      </c>
      <c r="K155" s="250" t="s">
        <v>16</v>
      </c>
      <c r="L155" s="249" t="s">
        <v>17</v>
      </c>
      <c r="M155" s="249" t="s">
        <v>15</v>
      </c>
      <c r="N155" s="250" t="s">
        <v>16</v>
      </c>
      <c r="O155" s="249" t="s">
        <v>15</v>
      </c>
      <c r="P155" s="250" t="s">
        <v>16</v>
      </c>
      <c r="Q155" s="249" t="s">
        <v>15</v>
      </c>
      <c r="R155" s="251" t="s">
        <v>16</v>
      </c>
    </row>
    <row r="156" spans="1:20" s="30" customFormat="1" ht="21" hidden="1" customHeight="1" outlineLevel="2" x14ac:dyDescent="0.25">
      <c r="A156" s="253">
        <v>1</v>
      </c>
      <c r="B156" s="424" t="s">
        <v>23</v>
      </c>
      <c r="C156" s="254">
        <v>275.43241321867436</v>
      </c>
      <c r="D156" s="255">
        <v>121124.99999999999</v>
      </c>
      <c r="E156" s="256"/>
      <c r="F156" s="257">
        <v>0.95</v>
      </c>
      <c r="G156" s="6">
        <v>0.91663824894888801</v>
      </c>
      <c r="H156" s="4">
        <v>0.90164380730159677</v>
      </c>
      <c r="I156" s="143">
        <v>7.2647899999999996</v>
      </c>
      <c r="J156" s="143">
        <v>6.9884490000000001</v>
      </c>
      <c r="K156" s="144">
        <f>J156*(H156/G156)</f>
        <v>6.8741313934024886</v>
      </c>
      <c r="L156" s="258">
        <f>I156-K156</f>
        <v>0.39065860659751106</v>
      </c>
      <c r="M156" s="300">
        <v>0.68170379999999997</v>
      </c>
      <c r="N156" s="144">
        <f>M156*(H156/G156)</f>
        <v>0.67055243482234339</v>
      </c>
      <c r="O156" s="300">
        <v>0.1997419</v>
      </c>
      <c r="P156" s="144">
        <f>O156*(H156/G156)</f>
        <v>0.19647450605532937</v>
      </c>
      <c r="Q156" s="300">
        <v>9.05305E-2</v>
      </c>
      <c r="R156" s="144">
        <f>Q156*(H156/G156)</f>
        <v>8.9049594854369543E-2</v>
      </c>
      <c r="S156"/>
      <c r="T156"/>
    </row>
    <row r="157" spans="1:20" s="30" customFormat="1" ht="18" hidden="1" outlineLevel="2" x14ac:dyDescent="0.25">
      <c r="A157" s="253">
        <v>3</v>
      </c>
      <c r="B157" s="425"/>
      <c r="C157" s="254">
        <v>352.94220617245867</v>
      </c>
      <c r="D157" s="255">
        <v>745000</v>
      </c>
      <c r="E157" s="256"/>
      <c r="F157" s="257">
        <v>2</v>
      </c>
      <c r="G157" s="6">
        <v>1.7370580564015183</v>
      </c>
      <c r="H157" s="4">
        <v>1.722063614754227</v>
      </c>
      <c r="I157" s="13">
        <v>6.7872180000000002</v>
      </c>
      <c r="J157" s="13">
        <v>4.3895340000000003</v>
      </c>
      <c r="K157" s="6">
        <f>J157*(H157/G157)</f>
        <v>4.3516431470263521</v>
      </c>
      <c r="L157" s="5">
        <f>I157-K157</f>
        <v>2.4355748529736481</v>
      </c>
      <c r="M157" s="14">
        <v>1.3148420000000001</v>
      </c>
      <c r="N157" s="6">
        <f>M157*(H157/G157)</f>
        <v>1.3034921653921403</v>
      </c>
      <c r="O157" s="14">
        <v>1.113955</v>
      </c>
      <c r="P157" s="6">
        <f>O157*(H157/G157)</f>
        <v>1.1043392400755387</v>
      </c>
      <c r="Q157" s="14">
        <v>0.207232</v>
      </c>
      <c r="R157" s="6">
        <f>Q157*(H157/G157)</f>
        <v>0.20544315470493335</v>
      </c>
      <c r="S157"/>
      <c r="T157"/>
    </row>
    <row r="158" spans="1:20" s="30" customFormat="1" ht="17.25" hidden="1" customHeight="1" outlineLevel="2" x14ac:dyDescent="0.25">
      <c r="A158" s="253">
        <v>4</v>
      </c>
      <c r="B158" s="425"/>
      <c r="C158" s="254">
        <v>321.63180004183846</v>
      </c>
      <c r="D158" s="255">
        <v>745000</v>
      </c>
      <c r="E158" s="256"/>
      <c r="F158" s="257">
        <v>2</v>
      </c>
      <c r="G158" s="6">
        <v>1.7603843089688302</v>
      </c>
      <c r="H158" s="4">
        <v>1.7453898673215389</v>
      </c>
      <c r="I158" s="8">
        <v>6.851305</v>
      </c>
      <c r="J158" s="8">
        <v>5.2411180000000002</v>
      </c>
      <c r="K158" s="6">
        <f>J158*(H158/G158)</f>
        <v>5.1964756809238875</v>
      </c>
      <c r="L158" s="5">
        <f>I158-K158</f>
        <v>1.6548293190761125</v>
      </c>
      <c r="M158" s="14">
        <v>1.074857</v>
      </c>
      <c r="N158" s="6">
        <f>M158*(H158/G158)</f>
        <v>1.0657016806282185</v>
      </c>
      <c r="O158" s="14">
        <v>0.51408719999999997</v>
      </c>
      <c r="P158" s="6">
        <f>O158*(H158/G158)</f>
        <v>0.50970835472016751</v>
      </c>
      <c r="Q158" s="14">
        <v>8.2528450000000003E-2</v>
      </c>
      <c r="R158" s="6">
        <f>Q158*(H158/G158)</f>
        <v>8.18254966610832E-2</v>
      </c>
      <c r="S158"/>
      <c r="T158"/>
    </row>
    <row r="159" spans="1:20" s="30" customFormat="1" ht="17.25" hidden="1" customHeight="1" outlineLevel="2" x14ac:dyDescent="0.25">
      <c r="A159" s="253">
        <v>7</v>
      </c>
      <c r="B159" s="425"/>
      <c r="C159" s="260">
        <v>255.58352109036738</v>
      </c>
      <c r="D159" s="261">
        <v>485000</v>
      </c>
      <c r="E159" s="262"/>
      <c r="F159" s="263">
        <v>2</v>
      </c>
      <c r="G159" s="141">
        <v>1.8760419922711717</v>
      </c>
      <c r="H159" s="139">
        <v>1.8610475506238804</v>
      </c>
      <c r="I159" s="140">
        <v>7.117407</v>
      </c>
      <c r="J159" s="140">
        <v>5.6948790000000002</v>
      </c>
      <c r="K159" s="141">
        <f>J159*(H159/G159)</f>
        <v>5.6493621452570482</v>
      </c>
      <c r="L159" s="140">
        <f>I159-K159</f>
        <v>1.4680448547429519</v>
      </c>
      <c r="M159" s="301">
        <v>1.0082949999999999</v>
      </c>
      <c r="N159" s="141">
        <f>M159*(H159/G159)</f>
        <v>1.0002361076068438</v>
      </c>
      <c r="O159" s="301">
        <v>0.25543500000000002</v>
      </c>
      <c r="P159" s="141">
        <f>O159*(H159/G159)</f>
        <v>0.25339341179570879</v>
      </c>
      <c r="Q159" s="301">
        <v>6.7468650000000005E-2</v>
      </c>
      <c r="R159" s="141">
        <f>Q159*(H159/G159)</f>
        <v>6.6929400484469811E-2</v>
      </c>
      <c r="S159"/>
      <c r="T159"/>
    </row>
    <row r="160" spans="1:20" s="30" customFormat="1" ht="18" outlineLevel="1" collapsed="1" x14ac:dyDescent="0.25">
      <c r="A160" s="421" t="s">
        <v>23</v>
      </c>
      <c r="B160" s="264" t="s">
        <v>19</v>
      </c>
      <c r="C160" s="265">
        <v>301.3974851308347</v>
      </c>
      <c r="D160" s="266">
        <v>524031.25</v>
      </c>
      <c r="E160" s="267"/>
      <c r="F160" s="268">
        <v>1.7375</v>
      </c>
      <c r="G160" s="269">
        <v>1.5725306516476021</v>
      </c>
      <c r="H160" s="270">
        <v>1.5575362100003107</v>
      </c>
      <c r="I160" s="271">
        <f t="shared" ref="I160:R160" si="48">AVERAGE(I156:I159)</f>
        <v>7.0051800000000002</v>
      </c>
      <c r="J160" s="271">
        <f t="shared" si="48"/>
        <v>5.5784950000000002</v>
      </c>
      <c r="K160" s="269">
        <f t="shared" si="48"/>
        <v>5.5179030916524434</v>
      </c>
      <c r="L160" s="271">
        <f t="shared" si="48"/>
        <v>1.4872769083475559</v>
      </c>
      <c r="M160" s="271">
        <f t="shared" si="48"/>
        <v>1.01992445</v>
      </c>
      <c r="N160" s="269">
        <f t="shared" si="48"/>
        <v>1.0099955971123864</v>
      </c>
      <c r="O160" s="272">
        <f t="shared" si="48"/>
        <v>0.520804775</v>
      </c>
      <c r="P160" s="273">
        <f t="shared" si="48"/>
        <v>0.51597887816168608</v>
      </c>
      <c r="Q160" s="272">
        <f t="shared" si="48"/>
        <v>0.11193990000000001</v>
      </c>
      <c r="R160" s="292">
        <f t="shared" si="48"/>
        <v>0.11081191167621397</v>
      </c>
      <c r="S160"/>
      <c r="T160"/>
    </row>
    <row r="161" spans="1:20" s="30" customFormat="1" ht="18" outlineLevel="1" x14ac:dyDescent="0.25">
      <c r="A161" s="422"/>
      <c r="B161" s="276" t="s">
        <v>20</v>
      </c>
      <c r="C161" s="277">
        <v>22.059370699095737</v>
      </c>
      <c r="D161" s="278">
        <v>147623.18633341164</v>
      </c>
      <c r="E161" s="279"/>
      <c r="F161" s="280">
        <v>0.2624999999999999</v>
      </c>
      <c r="G161" s="281">
        <v>0.22073216071539226</v>
      </c>
      <c r="H161" s="282">
        <v>0.22073216071539226</v>
      </c>
      <c r="I161" s="283">
        <f t="shared" ref="I161:R161" si="49">STDEV(I156:I159)/SQRT(I162)</f>
        <v>0.11224125827059606</v>
      </c>
      <c r="J161" s="283">
        <f t="shared" si="49"/>
        <v>0.54229197372679128</v>
      </c>
      <c r="K161" s="281">
        <f t="shared" si="49"/>
        <v>0.5260002002573595</v>
      </c>
      <c r="L161" s="283">
        <f t="shared" si="49"/>
        <v>0.42133561184860158</v>
      </c>
      <c r="M161" s="283">
        <f t="shared" si="49"/>
        <v>0.13055088361159864</v>
      </c>
      <c r="N161" s="281">
        <f t="shared" si="49"/>
        <v>0.13056298333037689</v>
      </c>
      <c r="O161" s="284">
        <f t="shared" si="49"/>
        <v>0.20923965574157766</v>
      </c>
      <c r="P161" s="285">
        <f t="shared" si="49"/>
        <v>0.2076137049661673</v>
      </c>
      <c r="Q161" s="284">
        <f t="shared" si="49"/>
        <v>3.2121737445789708E-2</v>
      </c>
      <c r="R161" s="293">
        <f t="shared" si="49"/>
        <v>3.1878098064525219E-2</v>
      </c>
      <c r="S161"/>
      <c r="T161"/>
    </row>
    <row r="162" spans="1:20" s="30" customFormat="1" ht="18" outlineLevel="1" x14ac:dyDescent="0.25">
      <c r="A162" s="423"/>
      <c r="B162" s="288" t="s">
        <v>21</v>
      </c>
      <c r="C162" s="289">
        <v>4</v>
      </c>
      <c r="D162" s="290">
        <v>4</v>
      </c>
      <c r="E162" s="291"/>
      <c r="F162" s="291">
        <v>4</v>
      </c>
      <c r="G162" s="291">
        <v>4</v>
      </c>
      <c r="H162" s="291">
        <v>4</v>
      </c>
      <c r="I162" s="289">
        <f t="shared" ref="I162:R162" si="50">COUNT(I156:I159)</f>
        <v>4</v>
      </c>
      <c r="J162" s="289">
        <f t="shared" si="50"/>
        <v>4</v>
      </c>
      <c r="K162" s="291">
        <f t="shared" si="50"/>
        <v>4</v>
      </c>
      <c r="L162" s="289">
        <f t="shared" si="50"/>
        <v>4</v>
      </c>
      <c r="M162" s="289">
        <f t="shared" si="50"/>
        <v>4</v>
      </c>
      <c r="N162" s="291">
        <f t="shared" si="50"/>
        <v>4</v>
      </c>
      <c r="O162" s="289">
        <f t="shared" si="50"/>
        <v>4</v>
      </c>
      <c r="P162" s="291">
        <f t="shared" si="50"/>
        <v>4</v>
      </c>
      <c r="Q162" s="289">
        <f t="shared" si="50"/>
        <v>4</v>
      </c>
      <c r="R162" s="290">
        <f t="shared" si="50"/>
        <v>4</v>
      </c>
      <c r="S162"/>
      <c r="T162"/>
    </row>
    <row r="163" spans="1:20" s="30" customFormat="1" ht="15" customHeight="1" outlineLevel="1" x14ac:dyDescent="0.25">
      <c r="A163" s="253"/>
      <c r="B163" s="302"/>
      <c r="C163" s="303"/>
      <c r="D163" s="304"/>
      <c r="E163" s="305"/>
      <c r="F163" s="306"/>
      <c r="G163" s="144"/>
      <c r="H163" s="142"/>
      <c r="I163" s="143"/>
      <c r="J163" s="143"/>
      <c r="K163" s="144"/>
      <c r="L163" s="258"/>
      <c r="M163" s="143"/>
      <c r="N163" s="144"/>
      <c r="O163" s="300"/>
      <c r="P163" s="144"/>
      <c r="Q163" s="143"/>
      <c r="R163" s="144"/>
      <c r="S163"/>
      <c r="T163"/>
    </row>
    <row r="164" spans="1:20" s="30" customFormat="1" ht="19.7" hidden="1" customHeight="1" outlineLevel="2" x14ac:dyDescent="0.25">
      <c r="A164" s="253">
        <v>1</v>
      </c>
      <c r="B164" s="424" t="s">
        <v>24</v>
      </c>
      <c r="C164" s="254">
        <v>200.22204110221224</v>
      </c>
      <c r="D164" s="255">
        <v>485000</v>
      </c>
      <c r="E164" s="256"/>
      <c r="F164" s="257">
        <v>2</v>
      </c>
      <c r="G164" s="6">
        <v>1.9028923100654271</v>
      </c>
      <c r="H164" s="4">
        <v>1.8729034267708446</v>
      </c>
      <c r="I164" s="8">
        <v>6.4784490000000003</v>
      </c>
      <c r="J164" s="8">
        <v>4.8335129999999999</v>
      </c>
      <c r="K164" s="6">
        <f>J164*(H164/G164)</f>
        <v>4.7573386119418215</v>
      </c>
      <c r="L164" s="5">
        <f>I164-K164</f>
        <v>1.7211103880581788</v>
      </c>
      <c r="M164" s="14">
        <v>0.58365080000000003</v>
      </c>
      <c r="N164" s="6">
        <f>M164*(H164/G164)</f>
        <v>0.57445267794474408</v>
      </c>
      <c r="O164" s="14">
        <v>1.5533250000000001</v>
      </c>
      <c r="P164" s="6">
        <f>O164*(H164/G164)</f>
        <v>1.5288451690094824</v>
      </c>
      <c r="Q164" s="14">
        <v>0.66793080000000005</v>
      </c>
      <c r="R164" s="6">
        <f>Q164*(H164/G164)</f>
        <v>0.65740445612646348</v>
      </c>
      <c r="S164"/>
      <c r="T164"/>
    </row>
    <row r="165" spans="1:20" s="30" customFormat="1" ht="18" hidden="1" outlineLevel="2" x14ac:dyDescent="0.25">
      <c r="A165" s="253">
        <v>3</v>
      </c>
      <c r="B165" s="425"/>
      <c r="C165" s="254">
        <v>352.94220617245867</v>
      </c>
      <c r="D165" s="255">
        <v>745000</v>
      </c>
      <c r="E165" s="256"/>
      <c r="F165" s="257">
        <v>2</v>
      </c>
      <c r="G165" s="6">
        <v>1.7370580564015183</v>
      </c>
      <c r="H165" s="4">
        <v>1.7070691731069358</v>
      </c>
      <c r="I165" s="13">
        <v>6.7739469999999997</v>
      </c>
      <c r="J165" s="13">
        <v>1.5304800000000001</v>
      </c>
      <c r="K165" s="6">
        <f>J165*(H165/G165)</f>
        <v>1.5040575174954294</v>
      </c>
      <c r="L165" s="5">
        <f>I165-K165</f>
        <v>5.2698894825045706</v>
      </c>
      <c r="M165" s="14">
        <v>3.8475809999999999</v>
      </c>
      <c r="N165" s="6">
        <f>M165*(H165/G165)</f>
        <v>3.7811556683018277</v>
      </c>
      <c r="O165" s="14">
        <v>3.095758</v>
      </c>
      <c r="P165" s="6">
        <f>O165*(H165/G165)</f>
        <v>3.0423122760484391</v>
      </c>
      <c r="Q165" s="14">
        <v>1.664685</v>
      </c>
      <c r="R165" s="6">
        <f>Q165*(H165/G165)</f>
        <v>1.6359455781923833</v>
      </c>
      <c r="S165"/>
      <c r="T165"/>
    </row>
    <row r="166" spans="1:20" s="30" customFormat="1" ht="18" hidden="1" customHeight="1" outlineLevel="2" x14ac:dyDescent="0.25">
      <c r="A166" s="253">
        <v>4</v>
      </c>
      <c r="B166" s="425"/>
      <c r="C166" s="254">
        <v>321.63180004183846</v>
      </c>
      <c r="D166" s="255">
        <v>745000</v>
      </c>
      <c r="E166" s="256"/>
      <c r="F166" s="257">
        <v>2</v>
      </c>
      <c r="G166" s="6">
        <v>1.7603843089688302</v>
      </c>
      <c r="H166" s="4">
        <v>1.7303954256742478</v>
      </c>
      <c r="I166" s="8">
        <v>6.4498610000000003</v>
      </c>
      <c r="J166" s="8">
        <v>2.097626</v>
      </c>
      <c r="K166" s="6">
        <f>J166*(H166/G166)</f>
        <v>2.061892063387869</v>
      </c>
      <c r="L166" s="5">
        <f>I166-K166</f>
        <v>4.3879689366121308</v>
      </c>
      <c r="M166" s="14">
        <v>3.7359049999999998</v>
      </c>
      <c r="N166" s="6">
        <f>M166*(H166/G166)</f>
        <v>3.6722622951236574</v>
      </c>
      <c r="O166" s="14">
        <v>2.229832</v>
      </c>
      <c r="P166" s="6">
        <f>O166*(H166/G166)</f>
        <v>2.1918458788593864</v>
      </c>
      <c r="Q166" s="14">
        <v>1.6974050000000001</v>
      </c>
      <c r="R166" s="6">
        <f>Q166*(H166/G166)</f>
        <v>1.6684889955859081</v>
      </c>
      <c r="S166"/>
      <c r="T166"/>
    </row>
    <row r="167" spans="1:20" s="30" customFormat="1" ht="19.7" hidden="1" customHeight="1" outlineLevel="2" x14ac:dyDescent="0.25">
      <c r="A167" s="253">
        <v>7</v>
      </c>
      <c r="B167" s="425"/>
      <c r="C167" s="260">
        <v>255.58352109036738</v>
      </c>
      <c r="D167" s="261">
        <v>485000</v>
      </c>
      <c r="E167" s="262"/>
      <c r="F167" s="263">
        <v>2</v>
      </c>
      <c r="G167" s="141">
        <v>1.8760419922711717</v>
      </c>
      <c r="H167" s="139">
        <v>1.8460531089765893</v>
      </c>
      <c r="I167" s="140">
        <v>6.71272</v>
      </c>
      <c r="J167" s="140">
        <v>4.7708009999999996</v>
      </c>
      <c r="K167" s="141">
        <f>J167*(H167/G167)</f>
        <v>4.6945388507516919</v>
      </c>
      <c r="L167" s="140">
        <f>I167-K167</f>
        <v>2.0181811492483082</v>
      </c>
      <c r="M167" s="301">
        <v>2.1671180000000003</v>
      </c>
      <c r="N167" s="141">
        <f>M167*(H167/G167)</f>
        <v>2.1324762121000869</v>
      </c>
      <c r="O167" s="301">
        <v>0.48845460000000002</v>
      </c>
      <c r="P167" s="141">
        <f>O167*(H167/G167)</f>
        <v>0.48064656155819063</v>
      </c>
      <c r="Q167" s="301">
        <v>0.28411700000000001</v>
      </c>
      <c r="R167" s="141">
        <f>Q167*(H167/G167)</f>
        <v>0.27957533643910498</v>
      </c>
      <c r="S167"/>
      <c r="T167"/>
    </row>
    <row r="168" spans="1:20" s="30" customFormat="1" ht="18" outlineLevel="1" collapsed="1" x14ac:dyDescent="0.25">
      <c r="A168" s="421" t="s">
        <v>24</v>
      </c>
      <c r="B168" s="264" t="s">
        <v>19</v>
      </c>
      <c r="C168" s="265">
        <v>282.59489210171921</v>
      </c>
      <c r="D168" s="266">
        <v>615000</v>
      </c>
      <c r="E168" s="267"/>
      <c r="F168" s="268">
        <v>2</v>
      </c>
      <c r="G168" s="269">
        <v>1.8190941669267369</v>
      </c>
      <c r="H168" s="270">
        <v>1.7891052836321544</v>
      </c>
      <c r="I168" s="271">
        <f t="shared" ref="I168:R168" si="51">AVERAGE(I164:I167)</f>
        <v>6.603744250000001</v>
      </c>
      <c r="J168" s="271">
        <f t="shared" si="51"/>
        <v>3.3081049999999994</v>
      </c>
      <c r="K168" s="269">
        <f t="shared" si="51"/>
        <v>3.254456760894203</v>
      </c>
      <c r="L168" s="295">
        <f t="shared" si="51"/>
        <v>3.3492874891057971</v>
      </c>
      <c r="M168" s="271">
        <f t="shared" si="51"/>
        <v>2.5835637</v>
      </c>
      <c r="N168" s="269">
        <f t="shared" si="51"/>
        <v>2.5400867133675793</v>
      </c>
      <c r="O168" s="271">
        <f t="shared" si="51"/>
        <v>1.8418424</v>
      </c>
      <c r="P168" s="269">
        <f t="shared" si="51"/>
        <v>1.8109124713688747</v>
      </c>
      <c r="Q168" s="271">
        <f t="shared" si="51"/>
        <v>1.07853445</v>
      </c>
      <c r="R168" s="307">
        <f t="shared" si="51"/>
        <v>1.060353591585965</v>
      </c>
      <c r="S168"/>
      <c r="T168"/>
    </row>
    <row r="169" spans="1:20" s="30" customFormat="1" ht="18" outlineLevel="1" x14ac:dyDescent="0.25">
      <c r="A169" s="422"/>
      <c r="B169" s="276" t="s">
        <v>20</v>
      </c>
      <c r="C169" s="277">
        <v>34.141281859590976</v>
      </c>
      <c r="D169" s="278">
        <v>75055.534994651345</v>
      </c>
      <c r="E169" s="279"/>
      <c r="F169" s="280">
        <v>0</v>
      </c>
      <c r="G169" s="281">
        <v>4.1273432189581703E-2</v>
      </c>
      <c r="H169" s="282">
        <v>4.1273432189581703E-2</v>
      </c>
      <c r="I169" s="283">
        <f t="shared" ref="I169:R169" si="52">STDEV(I164:I167)/SQRT(I170)</f>
        <v>8.1763706546542664E-2</v>
      </c>
      <c r="J169" s="283">
        <f t="shared" si="52"/>
        <v>0.87041940106221249</v>
      </c>
      <c r="K169" s="281">
        <f t="shared" si="52"/>
        <v>0.85725328582854299</v>
      </c>
      <c r="L169" s="298">
        <f t="shared" si="52"/>
        <v>0.87513693818100147</v>
      </c>
      <c r="M169" s="283">
        <f t="shared" si="52"/>
        <v>0.76912877308353922</v>
      </c>
      <c r="N169" s="281">
        <f t="shared" si="52"/>
        <v>0.75564195560146563</v>
      </c>
      <c r="O169" s="283">
        <f t="shared" si="52"/>
        <v>0.55058613380977306</v>
      </c>
      <c r="P169" s="281">
        <f t="shared" si="52"/>
        <v>0.54088084745871934</v>
      </c>
      <c r="Q169" s="283">
        <f t="shared" si="52"/>
        <v>0.35663562955071648</v>
      </c>
      <c r="R169" s="308">
        <f t="shared" si="52"/>
        <v>0.35037093369283073</v>
      </c>
      <c r="S169"/>
    </row>
    <row r="170" spans="1:20" s="30" customFormat="1" ht="15" customHeight="1" outlineLevel="1" x14ac:dyDescent="0.25">
      <c r="A170" s="423"/>
      <c r="B170" s="288" t="s">
        <v>21</v>
      </c>
      <c r="C170" s="289">
        <v>4</v>
      </c>
      <c r="D170" s="290">
        <v>4</v>
      </c>
      <c r="E170" s="291"/>
      <c r="F170" s="291">
        <v>4</v>
      </c>
      <c r="G170" s="291">
        <v>4</v>
      </c>
      <c r="H170" s="291">
        <v>4</v>
      </c>
      <c r="I170" s="289">
        <f t="shared" ref="I170:R170" si="53">COUNT(I164:I167)</f>
        <v>4</v>
      </c>
      <c r="J170" s="289">
        <f t="shared" si="53"/>
        <v>4</v>
      </c>
      <c r="K170" s="291">
        <f t="shared" si="53"/>
        <v>4</v>
      </c>
      <c r="L170" s="289">
        <f t="shared" si="53"/>
        <v>4</v>
      </c>
      <c r="M170" s="289">
        <f t="shared" si="53"/>
        <v>4</v>
      </c>
      <c r="N170" s="291">
        <f t="shared" si="53"/>
        <v>4</v>
      </c>
      <c r="O170" s="289">
        <f t="shared" si="53"/>
        <v>4</v>
      </c>
      <c r="P170" s="291">
        <f t="shared" si="53"/>
        <v>4</v>
      </c>
      <c r="Q170" s="289">
        <f t="shared" si="53"/>
        <v>4</v>
      </c>
      <c r="R170" s="290">
        <f t="shared" si="53"/>
        <v>4</v>
      </c>
      <c r="S170"/>
    </row>
    <row r="171" spans="1:20" s="30" customFormat="1" ht="15" customHeight="1" outlineLevel="1" x14ac:dyDescent="0.25">
      <c r="A171" s="253"/>
      <c r="B171" s="302"/>
      <c r="C171" s="303"/>
      <c r="D171" s="304"/>
      <c r="E171" s="305"/>
      <c r="F171" s="306"/>
      <c r="G171" s="144"/>
      <c r="H171" s="142"/>
      <c r="I171" s="143"/>
      <c r="J171" s="143"/>
      <c r="K171" s="144"/>
      <c r="L171" s="258"/>
      <c r="M171" s="143"/>
      <c r="N171" s="144"/>
      <c r="O171" s="300"/>
      <c r="P171" s="144"/>
      <c r="Q171" s="300"/>
      <c r="R171" s="144"/>
      <c r="S171"/>
    </row>
    <row r="172" spans="1:20" s="30" customFormat="1" ht="18" hidden="1" outlineLevel="2" x14ac:dyDescent="0.25">
      <c r="A172" s="253">
        <v>1</v>
      </c>
      <c r="B172" s="424" t="s">
        <v>25</v>
      </c>
      <c r="C172" s="254">
        <v>275.43241321867436</v>
      </c>
      <c r="D172" s="255">
        <v>121124.99999999999</v>
      </c>
      <c r="E172" s="256"/>
      <c r="F172" s="309">
        <v>0.95</v>
      </c>
      <c r="G172" s="6">
        <v>0.91663824894888801</v>
      </c>
      <c r="H172" s="4">
        <v>0.869915543673626</v>
      </c>
      <c r="I172" s="8">
        <v>15.35106</v>
      </c>
      <c r="J172" s="8">
        <v>15.641197999999999</v>
      </c>
      <c r="K172" s="6">
        <f>J172*(H172/G172)</f>
        <v>14.843937919325832</v>
      </c>
      <c r="L172" s="5">
        <f>I172-K172</f>
        <v>0.50712208067416853</v>
      </c>
      <c r="M172" s="14">
        <v>0.71418150000000002</v>
      </c>
      <c r="N172" s="6">
        <f>M172*(H172/G172)</f>
        <v>0.67777838047514027</v>
      </c>
      <c r="O172" s="14">
        <v>0.18276719999999999</v>
      </c>
      <c r="P172" s="6">
        <f>O172*(H172/G172)</f>
        <v>0.17345122608185179</v>
      </c>
      <c r="Q172" s="14">
        <v>9.9946149999999997E-2</v>
      </c>
      <c r="R172" s="6">
        <f>Q172*(H172/G172)</f>
        <v>9.4851714419549413E-2</v>
      </c>
      <c r="S172"/>
    </row>
    <row r="173" spans="1:20" s="30" customFormat="1" ht="18" hidden="1" outlineLevel="2" x14ac:dyDescent="0.25">
      <c r="A173" s="253">
        <v>3</v>
      </c>
      <c r="B173" s="425"/>
      <c r="C173" s="254">
        <v>352.94220617245867</v>
      </c>
      <c r="D173" s="255">
        <v>745000</v>
      </c>
      <c r="E173" s="256"/>
      <c r="F173" s="257">
        <v>2</v>
      </c>
      <c r="G173" s="6">
        <v>1.7370580564015183</v>
      </c>
      <c r="H173" s="4">
        <v>1.6903353511262562</v>
      </c>
      <c r="I173" s="13">
        <v>14.347302000000001</v>
      </c>
      <c r="J173" s="13">
        <v>12.386932</v>
      </c>
      <c r="K173" s="6">
        <f>J173*(H173/G173)</f>
        <v>12.053753168718073</v>
      </c>
      <c r="L173" s="5">
        <f>I173-K173</f>
        <v>2.2935488312819281</v>
      </c>
      <c r="M173" s="14">
        <v>1.5595690000000002</v>
      </c>
      <c r="N173" s="6">
        <f>M173*(H173/G173)</f>
        <v>1.5176203256451621</v>
      </c>
      <c r="O173" s="14">
        <v>1.1197010000000001</v>
      </c>
      <c r="P173" s="6">
        <f>O173*(H173/G173)</f>
        <v>1.0895837223266258</v>
      </c>
      <c r="Q173" s="14">
        <v>0.16362360000000001</v>
      </c>
      <c r="R173" s="6">
        <f>Q173*(H173/G173)</f>
        <v>0.15922251667943754</v>
      </c>
      <c r="S173"/>
    </row>
    <row r="174" spans="1:20" s="30" customFormat="1" ht="18" hidden="1" outlineLevel="2" x14ac:dyDescent="0.25">
      <c r="A174" s="253">
        <v>4</v>
      </c>
      <c r="B174" s="425"/>
      <c r="C174" s="254">
        <v>321.63180004183846</v>
      </c>
      <c r="D174" s="255">
        <v>745000</v>
      </c>
      <c r="E174" s="256"/>
      <c r="F174" s="257">
        <v>2</v>
      </c>
      <c r="G174" s="6">
        <v>1.7603843089688302</v>
      </c>
      <c r="H174" s="4">
        <v>1.7136616036935681</v>
      </c>
      <c r="I174" s="8">
        <v>14.296150000000001</v>
      </c>
      <c r="J174" s="8">
        <v>12.873086000000001</v>
      </c>
      <c r="K174" s="6">
        <f>J174*(H174/G174)</f>
        <v>12.531418899187553</v>
      </c>
      <c r="L174" s="5">
        <f>I174-K174</f>
        <v>1.7647311008124476</v>
      </c>
      <c r="M174" s="14">
        <v>1.4155110000000002</v>
      </c>
      <c r="N174" s="6">
        <f>M174*(H174/G174)</f>
        <v>1.3779416448711579</v>
      </c>
      <c r="O174" s="14">
        <v>0.45077200000000001</v>
      </c>
      <c r="P174" s="6">
        <f>O174*(H174/G174)</f>
        <v>0.43880797192099641</v>
      </c>
      <c r="Q174" s="14">
        <v>7.0087849999999993E-2</v>
      </c>
      <c r="R174" s="6">
        <f>Q174*(H174/G174)</f>
        <v>6.822763462416255E-2</v>
      </c>
      <c r="S174"/>
    </row>
    <row r="175" spans="1:20" s="30" customFormat="1" ht="18" hidden="1" outlineLevel="2" x14ac:dyDescent="0.25">
      <c r="A175" s="253">
        <v>7</v>
      </c>
      <c r="B175" s="425"/>
      <c r="C175" s="260">
        <v>255.58352109036738</v>
      </c>
      <c r="D175" s="261">
        <v>485000</v>
      </c>
      <c r="E175" s="262"/>
      <c r="F175" s="263">
        <v>2</v>
      </c>
      <c r="G175" s="141">
        <v>1.8760419922711717</v>
      </c>
      <c r="H175" s="139">
        <v>1.8293192869959096</v>
      </c>
      <c r="I175" s="140">
        <v>14.261028</v>
      </c>
      <c r="J175" s="140">
        <v>12.932354</v>
      </c>
      <c r="K175" s="141">
        <f>J175*(H175/G175)</f>
        <v>12.61027455457892</v>
      </c>
      <c r="L175" s="140">
        <f>I175-K175</f>
        <v>1.6507534454210795</v>
      </c>
      <c r="M175" s="301">
        <v>0.97622109999999995</v>
      </c>
      <c r="N175" s="141">
        <f>M175*(H175/G175)</f>
        <v>0.95190837623011582</v>
      </c>
      <c r="O175" s="301">
        <v>0.3118493</v>
      </c>
      <c r="P175" s="141">
        <f>O175*(H175/G175)</f>
        <v>0.30408271322090691</v>
      </c>
      <c r="Q175" s="301">
        <v>7.7073000000000003E-2</v>
      </c>
      <c r="R175" s="141">
        <f>Q175*(H175/G175)</f>
        <v>7.5153501887209484E-2</v>
      </c>
      <c r="S175"/>
    </row>
    <row r="176" spans="1:20" s="30" customFormat="1" ht="18" outlineLevel="1" collapsed="1" x14ac:dyDescent="0.25">
      <c r="A176" s="421" t="s">
        <v>25</v>
      </c>
      <c r="B176" s="264" t="s">
        <v>19</v>
      </c>
      <c r="C176" s="265">
        <v>301.3974851308347</v>
      </c>
      <c r="D176" s="266">
        <v>524031.25</v>
      </c>
      <c r="E176" s="267"/>
      <c r="F176" s="268">
        <v>1.7375</v>
      </c>
      <c r="G176" s="269">
        <v>1.5725306516476021</v>
      </c>
      <c r="H176" s="270">
        <v>1.52580794637234</v>
      </c>
      <c r="I176" s="295">
        <f t="shared" ref="I176:R176" si="54">AVERAGE(I172:I175)</f>
        <v>14.563884999999999</v>
      </c>
      <c r="J176" s="295">
        <f t="shared" si="54"/>
        <v>13.458392499999999</v>
      </c>
      <c r="K176" s="296">
        <f t="shared" si="54"/>
        <v>13.009846135452594</v>
      </c>
      <c r="L176" s="271">
        <f t="shared" si="54"/>
        <v>1.5540388645474059</v>
      </c>
      <c r="M176" s="271">
        <f t="shared" si="54"/>
        <v>1.1663706500000002</v>
      </c>
      <c r="N176" s="269">
        <f t="shared" si="54"/>
        <v>1.1313121818053942</v>
      </c>
      <c r="O176" s="272">
        <f t="shared" si="54"/>
        <v>0.51627237500000001</v>
      </c>
      <c r="P176" s="273">
        <f t="shared" si="54"/>
        <v>0.50148140838759525</v>
      </c>
      <c r="Q176" s="272">
        <f t="shared" si="54"/>
        <v>0.10268265</v>
      </c>
      <c r="R176" s="275">
        <f t="shared" si="54"/>
        <v>9.9363841902589747E-2</v>
      </c>
      <c r="S176"/>
    </row>
    <row r="177" spans="1:19" s="30" customFormat="1" ht="18" outlineLevel="1" x14ac:dyDescent="0.25">
      <c r="A177" s="422"/>
      <c r="B177" s="276" t="s">
        <v>20</v>
      </c>
      <c r="C177" s="277">
        <v>22.059370699095737</v>
      </c>
      <c r="D177" s="278">
        <v>147623.18633341164</v>
      </c>
      <c r="E177" s="279"/>
      <c r="F177" s="280">
        <v>0.2624999999999999</v>
      </c>
      <c r="G177" s="281">
        <v>0.22073216071539226</v>
      </c>
      <c r="H177" s="282">
        <v>0.22073216071539259</v>
      </c>
      <c r="I177" s="298">
        <f t="shared" ref="I177:R177" si="55">STDEV(I172:I175)/SQRT(I178)</f>
        <v>0.26298876230554036</v>
      </c>
      <c r="J177" s="298">
        <f t="shared" si="55"/>
        <v>0.73778766459344491</v>
      </c>
      <c r="K177" s="299">
        <f t="shared" si="55"/>
        <v>0.6236022036892207</v>
      </c>
      <c r="L177" s="283">
        <f t="shared" si="55"/>
        <v>0.37601580993258671</v>
      </c>
      <c r="M177" s="283">
        <f t="shared" si="55"/>
        <v>0.19521520927422831</v>
      </c>
      <c r="N177" s="281">
        <f t="shared" si="55"/>
        <v>0.19320513891823948</v>
      </c>
      <c r="O177" s="284">
        <f t="shared" si="55"/>
        <v>0.20845281239383004</v>
      </c>
      <c r="P177" s="285">
        <f t="shared" si="55"/>
        <v>0.20338025482988448</v>
      </c>
      <c r="Q177" s="284">
        <f t="shared" si="55"/>
        <v>2.1290770651691229E-2</v>
      </c>
      <c r="R177" s="287">
        <f t="shared" si="55"/>
        <v>2.0734480557373407E-2</v>
      </c>
      <c r="S177"/>
    </row>
    <row r="178" spans="1:19" s="30" customFormat="1" ht="18" outlineLevel="1" x14ac:dyDescent="0.25">
      <c r="A178" s="423"/>
      <c r="B178" s="288" t="s">
        <v>21</v>
      </c>
      <c r="C178" s="289">
        <v>4</v>
      </c>
      <c r="D178" s="290">
        <v>4</v>
      </c>
      <c r="E178" s="291"/>
      <c r="F178" s="291">
        <v>4</v>
      </c>
      <c r="G178" s="291">
        <v>4</v>
      </c>
      <c r="H178" s="291">
        <v>4</v>
      </c>
      <c r="I178" s="289">
        <f t="shared" ref="I178:R178" si="56">COUNT(I172:I175)</f>
        <v>4</v>
      </c>
      <c r="J178" s="289">
        <f t="shared" si="56"/>
        <v>4</v>
      </c>
      <c r="K178" s="291">
        <f t="shared" si="56"/>
        <v>4</v>
      </c>
      <c r="L178" s="289">
        <f t="shared" si="56"/>
        <v>4</v>
      </c>
      <c r="M178" s="289">
        <f t="shared" si="56"/>
        <v>4</v>
      </c>
      <c r="N178" s="291">
        <f t="shared" si="56"/>
        <v>4</v>
      </c>
      <c r="O178" s="289">
        <f t="shared" si="56"/>
        <v>4</v>
      </c>
      <c r="P178" s="291">
        <f t="shared" si="56"/>
        <v>4</v>
      </c>
      <c r="Q178" s="289">
        <f t="shared" si="56"/>
        <v>4</v>
      </c>
      <c r="R178" s="290">
        <f t="shared" si="56"/>
        <v>4</v>
      </c>
      <c r="S178"/>
    </row>
    <row r="179" spans="1:19" s="30" customFormat="1" ht="18" outlineLevel="1" x14ac:dyDescent="0.25">
      <c r="A179" s="253"/>
      <c r="B179" s="302"/>
      <c r="C179" s="303"/>
      <c r="D179" s="304"/>
      <c r="E179" s="305"/>
      <c r="F179" s="306"/>
      <c r="G179" s="144"/>
      <c r="H179" s="142"/>
      <c r="I179" s="143"/>
      <c r="J179" s="143"/>
      <c r="K179" s="144"/>
      <c r="L179" s="258"/>
      <c r="M179" s="143"/>
      <c r="N179" s="144"/>
      <c r="O179" s="300"/>
      <c r="P179" s="144"/>
      <c r="Q179" s="143"/>
      <c r="R179" s="144"/>
      <c r="S179"/>
    </row>
    <row r="180" spans="1:19" s="30" customFormat="1" ht="18" hidden="1" outlineLevel="2" x14ac:dyDescent="0.25">
      <c r="A180" s="253">
        <v>1</v>
      </c>
      <c r="B180" s="424" t="s">
        <v>26</v>
      </c>
      <c r="C180" s="254">
        <v>200.22204110221224</v>
      </c>
      <c r="D180" s="255">
        <v>485000</v>
      </c>
      <c r="E180" s="256"/>
      <c r="F180" s="257">
        <v>2</v>
      </c>
      <c r="G180" s="6">
        <v>1.9028923100654271</v>
      </c>
      <c r="H180" s="4">
        <v>1.8094468995149031</v>
      </c>
      <c r="I180" s="8">
        <v>15.204596</v>
      </c>
      <c r="J180" s="13">
        <v>12.932639999999999</v>
      </c>
      <c r="K180" s="6">
        <f>J180*(H180/G180)</f>
        <v>12.297556318222664</v>
      </c>
      <c r="L180" s="5">
        <f>I180-K180</f>
        <v>2.9070396817773361</v>
      </c>
      <c r="M180" s="14">
        <v>1.009636</v>
      </c>
      <c r="N180" s="146">
        <f>M180*(H180/G180)</f>
        <v>0.96005576362637934</v>
      </c>
      <c r="O180" s="14">
        <v>2.1920980000000001</v>
      </c>
      <c r="P180" s="6">
        <f>O180*(H180/G180)</f>
        <v>2.0844505537974665</v>
      </c>
      <c r="Q180" s="14">
        <v>0.58970029999999996</v>
      </c>
      <c r="R180" s="6">
        <f>Q180*(H180/G180)</f>
        <v>0.56074186323309083</v>
      </c>
      <c r="S180"/>
    </row>
    <row r="181" spans="1:19" s="30" customFormat="1" ht="18" hidden="1" outlineLevel="2" x14ac:dyDescent="0.25">
      <c r="A181" s="253">
        <v>3</v>
      </c>
      <c r="B181" s="425"/>
      <c r="C181" s="254">
        <v>352.94220617245867</v>
      </c>
      <c r="D181" s="255">
        <v>745000</v>
      </c>
      <c r="E181" s="256"/>
      <c r="F181" s="257">
        <v>2</v>
      </c>
      <c r="G181" s="6">
        <v>1.7370580564015183</v>
      </c>
      <c r="H181" s="4">
        <v>1.6436126458509943</v>
      </c>
      <c r="I181" s="13">
        <v>15.748524</v>
      </c>
      <c r="J181" s="8">
        <v>8.0472459999999995</v>
      </c>
      <c r="K181" s="6">
        <f>J181*(H181/G181)</f>
        <v>7.6143426761877508</v>
      </c>
      <c r="L181" s="5">
        <f>I181-K181</f>
        <v>8.1341813238122498</v>
      </c>
      <c r="M181" s="14">
        <v>3.6915759999999995</v>
      </c>
      <c r="N181" s="6">
        <f>M181*(H181/G181)</f>
        <v>3.4929868776461501</v>
      </c>
      <c r="O181" s="14">
        <v>4.1846699999999997</v>
      </c>
      <c r="P181" s="6">
        <f>O181*(H181/G181)</f>
        <v>3.9595547802021454</v>
      </c>
      <c r="Q181" s="14">
        <v>1.7358210000000001</v>
      </c>
      <c r="R181" s="6">
        <f>Q181*(H181/G181)</f>
        <v>1.6424421371638072</v>
      </c>
      <c r="S181"/>
    </row>
    <row r="182" spans="1:19" s="30" customFormat="1" ht="18" hidden="1" outlineLevel="2" x14ac:dyDescent="0.25">
      <c r="A182" s="253">
        <v>4</v>
      </c>
      <c r="B182" s="425"/>
      <c r="C182" s="254">
        <v>321.63180004183846</v>
      </c>
      <c r="D182" s="255">
        <v>745000</v>
      </c>
      <c r="E182" s="256"/>
      <c r="F182" s="257">
        <v>2</v>
      </c>
      <c r="G182" s="6">
        <v>1.7603843089688302</v>
      </c>
      <c r="H182" s="4">
        <v>1.6669388984183062</v>
      </c>
      <c r="I182" s="8">
        <v>14.757618000000001</v>
      </c>
      <c r="J182" s="13">
        <v>10.223376</v>
      </c>
      <c r="K182" s="6">
        <f>J182*(H182/G182)</f>
        <v>9.6806947441712818</v>
      </c>
      <c r="L182" s="5">
        <f>I182-K182</f>
        <v>5.076923255828719</v>
      </c>
      <c r="M182" s="14">
        <v>3.1667909999999999</v>
      </c>
      <c r="N182" s="6">
        <f>M182*(H182/G182)</f>
        <v>2.9986901576924216</v>
      </c>
      <c r="O182" s="14">
        <v>2.7306940000000002</v>
      </c>
      <c r="P182" s="6">
        <f>O182*(H182/G182)</f>
        <v>2.5857422297429009</v>
      </c>
      <c r="Q182" s="14">
        <v>1.548179</v>
      </c>
      <c r="R182" s="6">
        <f>Q182*(H182/G182)</f>
        <v>1.4659979549159057</v>
      </c>
      <c r="S182"/>
    </row>
    <row r="183" spans="1:19" s="30" customFormat="1" ht="18" hidden="1" outlineLevel="2" x14ac:dyDescent="0.25">
      <c r="A183" s="253">
        <v>7</v>
      </c>
      <c r="B183" s="425"/>
      <c r="C183" s="260">
        <v>255.58352109036738</v>
      </c>
      <c r="D183" s="261">
        <v>485000</v>
      </c>
      <c r="E183" s="262"/>
      <c r="F183" s="263">
        <v>2</v>
      </c>
      <c r="G183" s="141">
        <v>1.8760419922711717</v>
      </c>
      <c r="H183" s="139">
        <v>1.7825965817206477</v>
      </c>
      <c r="I183" s="140">
        <v>14.156222</v>
      </c>
      <c r="J183" s="145">
        <v>12.158332</v>
      </c>
      <c r="K183" s="141">
        <f>J183*(H183/G183)</f>
        <v>11.552727045510608</v>
      </c>
      <c r="L183" s="140">
        <f>I183-K183</f>
        <v>2.6034949544893919</v>
      </c>
      <c r="M183" s="301">
        <v>2.3933930000000001</v>
      </c>
      <c r="N183" s="141">
        <f>M183*(H183/G183)</f>
        <v>2.2741784022377223</v>
      </c>
      <c r="O183" s="301">
        <v>1.1528719999999999</v>
      </c>
      <c r="P183" s="141">
        <f>O183*(H183/G183)</f>
        <v>1.0954475938321064</v>
      </c>
      <c r="Q183" s="301">
        <v>0.58465829999999996</v>
      </c>
      <c r="R183" s="141">
        <f>Q183*(H183/G183)</f>
        <v>0.55553654520967632</v>
      </c>
      <c r="S183"/>
    </row>
    <row r="184" spans="1:19" s="30" customFormat="1" ht="18" outlineLevel="1" collapsed="1" x14ac:dyDescent="0.25">
      <c r="A184" s="421" t="s">
        <v>26</v>
      </c>
      <c r="B184" s="264" t="s">
        <v>19</v>
      </c>
      <c r="C184" s="265">
        <v>282.59489210171921</v>
      </c>
      <c r="D184" s="266">
        <v>615000</v>
      </c>
      <c r="E184" s="267"/>
      <c r="F184" s="268">
        <v>2</v>
      </c>
      <c r="G184" s="269">
        <v>1.8190941669267369</v>
      </c>
      <c r="H184" s="270">
        <v>1.7256487563762128</v>
      </c>
      <c r="I184" s="295">
        <f t="shared" ref="I184:R184" si="57">AVERAGE(I180:I183)</f>
        <v>14.96674</v>
      </c>
      <c r="J184" s="295">
        <f t="shared" si="57"/>
        <v>10.840398500000001</v>
      </c>
      <c r="K184" s="296">
        <f t="shared" si="57"/>
        <v>10.286330196023076</v>
      </c>
      <c r="L184" s="295">
        <f t="shared" si="57"/>
        <v>4.6804098039769242</v>
      </c>
      <c r="M184" s="271">
        <f t="shared" si="57"/>
        <v>2.5653489999999999</v>
      </c>
      <c r="N184" s="269">
        <f t="shared" si="57"/>
        <v>2.4314778003006685</v>
      </c>
      <c r="O184" s="271">
        <f t="shared" si="57"/>
        <v>2.5650835000000001</v>
      </c>
      <c r="P184" s="269">
        <f t="shared" si="57"/>
        <v>2.4312987893936548</v>
      </c>
      <c r="Q184" s="271">
        <f t="shared" si="57"/>
        <v>1.1145896500000001</v>
      </c>
      <c r="R184" s="307">
        <f t="shared" si="57"/>
        <v>1.0561796251306199</v>
      </c>
      <c r="S184"/>
    </row>
    <row r="185" spans="1:19" s="30" customFormat="1" ht="18" outlineLevel="1" x14ac:dyDescent="0.25">
      <c r="A185" s="422"/>
      <c r="B185" s="276" t="s">
        <v>20</v>
      </c>
      <c r="C185" s="277">
        <v>34.141281859590976</v>
      </c>
      <c r="D185" s="278">
        <v>75055.534994651345</v>
      </c>
      <c r="E185" s="279"/>
      <c r="F185" s="280">
        <v>0</v>
      </c>
      <c r="G185" s="281">
        <v>4.1273432189581703E-2</v>
      </c>
      <c r="H185" s="282">
        <v>4.1273432189581703E-2</v>
      </c>
      <c r="I185" s="298">
        <f t="shared" ref="I185:R185" si="58">STDEV(I180:I183)/SQRT(I186)</f>
        <v>0.33769230800143102</v>
      </c>
      <c r="J185" s="298">
        <f t="shared" si="58"/>
        <v>1.0915142714942268</v>
      </c>
      <c r="K185" s="299">
        <f t="shared" si="58"/>
        <v>1.0470236825443737</v>
      </c>
      <c r="L185" s="298">
        <f t="shared" si="58"/>
        <v>1.2761980486016868</v>
      </c>
      <c r="M185" s="283">
        <f t="shared" si="58"/>
        <v>0.58309029740955765</v>
      </c>
      <c r="N185" s="281">
        <f t="shared" si="58"/>
        <v>0.55063276406228323</v>
      </c>
      <c r="O185" s="283">
        <f t="shared" si="58"/>
        <v>0.63139704707332656</v>
      </c>
      <c r="P185" s="281">
        <f t="shared" si="58"/>
        <v>0.59611389186745423</v>
      </c>
      <c r="Q185" s="283">
        <f t="shared" si="58"/>
        <v>0.30690174596447123</v>
      </c>
      <c r="R185" s="308">
        <f t="shared" si="58"/>
        <v>0.28979257895809801</v>
      </c>
      <c r="S185"/>
    </row>
    <row r="186" spans="1:19" s="30" customFormat="1" ht="18" outlineLevel="1" x14ac:dyDescent="0.25">
      <c r="A186" s="423"/>
      <c r="B186" s="288" t="s">
        <v>21</v>
      </c>
      <c r="C186" s="289">
        <v>4</v>
      </c>
      <c r="D186" s="290">
        <v>4</v>
      </c>
      <c r="E186" s="291"/>
      <c r="F186" s="291">
        <v>4</v>
      </c>
      <c r="G186" s="291">
        <v>4</v>
      </c>
      <c r="H186" s="291">
        <v>4</v>
      </c>
      <c r="I186" s="289">
        <f t="shared" ref="I186:R186" si="59">COUNT(I180:I183)</f>
        <v>4</v>
      </c>
      <c r="J186" s="289">
        <f t="shared" si="59"/>
        <v>4</v>
      </c>
      <c r="K186" s="291">
        <f t="shared" si="59"/>
        <v>4</v>
      </c>
      <c r="L186" s="289">
        <f t="shared" si="59"/>
        <v>4</v>
      </c>
      <c r="M186" s="289">
        <f t="shared" si="59"/>
        <v>4</v>
      </c>
      <c r="N186" s="291">
        <f t="shared" si="59"/>
        <v>4</v>
      </c>
      <c r="O186" s="289">
        <f t="shared" si="59"/>
        <v>4</v>
      </c>
      <c r="P186" s="291">
        <f t="shared" si="59"/>
        <v>4</v>
      </c>
      <c r="Q186" s="289">
        <f t="shared" si="59"/>
        <v>4</v>
      </c>
      <c r="R186" s="290">
        <f t="shared" si="59"/>
        <v>4</v>
      </c>
      <c r="S186"/>
    </row>
    <row r="187" spans="1:19" s="30" customFormat="1" ht="18" x14ac:dyDescent="0.25">
      <c r="A187" s="25"/>
      <c r="B187" s="25"/>
      <c r="C187" s="26"/>
      <c r="D187" s="25"/>
      <c r="E187" s="25"/>
      <c r="F187" s="27"/>
      <c r="G187" s="25"/>
      <c r="H187" s="25"/>
      <c r="I187" s="25"/>
      <c r="J187" s="10"/>
      <c r="K187" s="10"/>
      <c r="L187" s="25"/>
      <c r="M187" s="12"/>
      <c r="N187" s="12"/>
      <c r="O187" s="25"/>
      <c r="P187" s="25"/>
      <c r="Q187" s="25"/>
      <c r="R187" s="25"/>
      <c r="S187"/>
    </row>
    <row r="188" spans="1:19" s="30" customFormat="1" ht="18" x14ac:dyDescent="0.25">
      <c r="A188" s="25"/>
      <c r="B188" s="25"/>
      <c r="C188" s="25"/>
      <c r="D188" s="25"/>
      <c r="E188" s="25"/>
      <c r="F188" s="10"/>
      <c r="G188" s="25"/>
      <c r="H188" s="25"/>
      <c r="I188" s="25"/>
      <c r="J188" s="10"/>
      <c r="K188" s="10"/>
      <c r="L188" s="25"/>
      <c r="M188" s="12"/>
      <c r="N188" s="12"/>
      <c r="O188" s="25"/>
      <c r="P188" s="25"/>
      <c r="Q188" s="25"/>
      <c r="R188" s="25"/>
      <c r="S188"/>
    </row>
    <row r="189" spans="1:19" s="233" customFormat="1" ht="18" x14ac:dyDescent="0.25">
      <c r="A189" s="230"/>
      <c r="B189" s="231"/>
      <c r="C189" s="231"/>
      <c r="D189" s="231"/>
      <c r="E189" s="231"/>
      <c r="F189" s="231"/>
      <c r="G189" s="231"/>
      <c r="H189" s="231"/>
      <c r="I189" s="401" t="s">
        <v>34</v>
      </c>
      <c r="J189" s="402"/>
      <c r="K189" s="402"/>
      <c r="L189" s="402"/>
      <c r="M189" s="402"/>
      <c r="N189" s="402"/>
      <c r="O189" s="402"/>
      <c r="P189" s="402"/>
      <c r="Q189" s="402"/>
      <c r="R189" s="403"/>
      <c r="S189" s="232"/>
    </row>
    <row r="190" spans="1:19" s="233" customFormat="1" ht="18" x14ac:dyDescent="0.25">
      <c r="A190" s="231"/>
      <c r="B190" s="231"/>
      <c r="C190" s="231"/>
      <c r="D190" s="231"/>
      <c r="E190" s="231"/>
      <c r="F190" s="231"/>
      <c r="G190" s="231"/>
      <c r="H190" s="231"/>
      <c r="I190" s="404"/>
      <c r="J190" s="405"/>
      <c r="K190" s="405"/>
      <c r="L190" s="405"/>
      <c r="M190" s="405"/>
      <c r="N190" s="405"/>
      <c r="O190" s="405"/>
      <c r="P190" s="405"/>
      <c r="Q190" s="405"/>
      <c r="R190" s="406"/>
      <c r="S190" s="232"/>
    </row>
    <row r="191" spans="1:19" s="233" customFormat="1" ht="18" outlineLevel="1" x14ac:dyDescent="0.25">
      <c r="A191" s="230"/>
      <c r="B191" s="234"/>
      <c r="C191" s="235"/>
      <c r="D191" s="236"/>
      <c r="E191" s="237"/>
      <c r="F191" s="238"/>
      <c r="G191" s="239"/>
      <c r="H191" s="240"/>
      <c r="I191" s="241" t="s">
        <v>1</v>
      </c>
      <c r="J191" s="426" t="s">
        <v>2</v>
      </c>
      <c r="K191" s="427"/>
      <c r="L191" s="241" t="s">
        <v>3</v>
      </c>
      <c r="M191" s="415" t="s">
        <v>4</v>
      </c>
      <c r="N191" s="416"/>
      <c r="O191" s="415" t="s">
        <v>5</v>
      </c>
      <c r="P191" s="416"/>
      <c r="Q191" s="413" t="s">
        <v>6</v>
      </c>
      <c r="R191" s="414"/>
      <c r="S191" s="232"/>
    </row>
    <row r="192" spans="1:19" s="252" customFormat="1" ht="18" outlineLevel="1" x14ac:dyDescent="0.25">
      <c r="A192" s="242" t="s">
        <v>36</v>
      </c>
      <c r="B192" s="243"/>
      <c r="C192" s="244" t="s">
        <v>7</v>
      </c>
      <c r="D192" s="245" t="s">
        <v>8</v>
      </c>
      <c r="E192" s="246"/>
      <c r="F192" s="247" t="s">
        <v>9</v>
      </c>
      <c r="G192" s="248" t="s">
        <v>10</v>
      </c>
      <c r="H192" s="243" t="s">
        <v>11</v>
      </c>
      <c r="I192" s="249" t="s">
        <v>12</v>
      </c>
      <c r="J192" s="249" t="s">
        <v>15</v>
      </c>
      <c r="K192" s="250" t="s">
        <v>16</v>
      </c>
      <c r="L192" s="249" t="s">
        <v>17</v>
      </c>
      <c r="M192" s="249" t="s">
        <v>15</v>
      </c>
      <c r="N192" s="250" t="s">
        <v>16</v>
      </c>
      <c r="O192" s="249" t="s">
        <v>15</v>
      </c>
      <c r="P192" s="250" t="s">
        <v>16</v>
      </c>
      <c r="Q192" s="249" t="s">
        <v>15</v>
      </c>
      <c r="R192" s="251" t="s">
        <v>16</v>
      </c>
      <c r="S192" s="232"/>
    </row>
    <row r="193" spans="1:19" s="259" customFormat="1" ht="18" hidden="1" outlineLevel="2" x14ac:dyDescent="0.25">
      <c r="A193" s="253">
        <v>2</v>
      </c>
      <c r="B193" s="424" t="s">
        <v>23</v>
      </c>
      <c r="C193" s="254">
        <v>172.16263461581568</v>
      </c>
      <c r="D193" s="255">
        <v>179583.33333333331</v>
      </c>
      <c r="E193" s="256"/>
      <c r="F193" s="257">
        <v>0.47</v>
      </c>
      <c r="G193" s="6">
        <v>0.43908246020024305</v>
      </c>
      <c r="H193" s="4">
        <v>0.42408801855295175</v>
      </c>
      <c r="I193" s="143">
        <v>7.8914274999999998</v>
      </c>
      <c r="J193" s="143">
        <v>5.8955960000000003</v>
      </c>
      <c r="K193" s="144">
        <f>J193*(H193/G193)</f>
        <v>5.6942644092147781</v>
      </c>
      <c r="L193" s="258">
        <f>I193-K193</f>
        <v>2.1971630907852218</v>
      </c>
      <c r="M193" s="143">
        <v>0.81692100000000001</v>
      </c>
      <c r="N193" s="144">
        <f>M193*(H193/G193)</f>
        <v>0.78902356529181206</v>
      </c>
      <c r="O193" s="143">
        <v>0.37285449999999998</v>
      </c>
      <c r="P193" s="144">
        <f>O193*(H193/G193)</f>
        <v>0.36012170935144999</v>
      </c>
      <c r="Q193" s="143">
        <v>5.0579949999999999E-2</v>
      </c>
      <c r="R193" s="144">
        <f>Q193*(H193/G193)</f>
        <v>4.8852670553556077E-2</v>
      </c>
      <c r="S193" s="232"/>
    </row>
    <row r="194" spans="1:19" s="259" customFormat="1" ht="18" hidden="1" outlineLevel="2" x14ac:dyDescent="0.25">
      <c r="A194" s="253">
        <v>5</v>
      </c>
      <c r="B194" s="425"/>
      <c r="C194" s="254">
        <v>298.94550412789391</v>
      </c>
      <c r="D194" s="255">
        <v>785000</v>
      </c>
      <c r="E194" s="256"/>
      <c r="F194" s="257">
        <v>2</v>
      </c>
      <c r="G194" s="6">
        <v>1.7653277792596034</v>
      </c>
      <c r="H194" s="4">
        <v>1.750333337612312</v>
      </c>
      <c r="I194" s="13">
        <v>6.6124140000000002</v>
      </c>
      <c r="J194" s="13">
        <v>5.4515180000000001</v>
      </c>
      <c r="K194" s="6">
        <f>J194*(H194/G194)</f>
        <v>5.4052135858846553</v>
      </c>
      <c r="L194" s="5">
        <f>I194-K194</f>
        <v>1.207200414115345</v>
      </c>
      <c r="M194" s="8">
        <v>0.41142570000000001</v>
      </c>
      <c r="N194" s="6">
        <f>M194*(H194/G194)</f>
        <v>0.40793110895389217</v>
      </c>
      <c r="O194" s="8">
        <v>0.44056790000000001</v>
      </c>
      <c r="P194" s="6">
        <f>O194*(H194/G194)</f>
        <v>0.43682577927554717</v>
      </c>
      <c r="Q194" s="8">
        <v>6.2623399999999996E-2</v>
      </c>
      <c r="R194" s="6">
        <f>Q194*(H194/G194)</f>
        <v>6.2091485797953726E-2</v>
      </c>
      <c r="S194" s="232"/>
    </row>
    <row r="195" spans="1:19" s="259" customFormat="1" ht="18" hidden="1" outlineLevel="2" x14ac:dyDescent="0.25">
      <c r="A195" s="253">
        <v>6</v>
      </c>
      <c r="B195" s="425"/>
      <c r="C195" s="254">
        <v>183.25715724296069</v>
      </c>
      <c r="D195" s="255">
        <v>837500</v>
      </c>
      <c r="E195" s="256"/>
      <c r="F195" s="257">
        <v>2</v>
      </c>
      <c r="G195" s="6">
        <v>1.8465221308090205</v>
      </c>
      <c r="H195" s="4">
        <v>1.8315276891617291</v>
      </c>
      <c r="I195" s="8">
        <v>6.36693</v>
      </c>
      <c r="J195" s="8">
        <v>4.4747649999999997</v>
      </c>
      <c r="K195" s="6">
        <f>J195*(H195/G195)</f>
        <v>4.4384282556099146</v>
      </c>
      <c r="L195" s="5">
        <f>I195-K195</f>
        <v>1.9285017443900854</v>
      </c>
      <c r="M195" s="8">
        <v>2.228367</v>
      </c>
      <c r="N195" s="6">
        <f>M195*(H195/G195)</f>
        <v>2.2102718369945014</v>
      </c>
      <c r="O195" s="8">
        <v>0.40665129999999999</v>
      </c>
      <c r="P195" s="6">
        <f>O195*(H195/G195)</f>
        <v>0.40334914126227955</v>
      </c>
      <c r="Q195" s="8">
        <v>0.21190580000000001</v>
      </c>
      <c r="R195" s="6">
        <f>Q195*(H195/G195)</f>
        <v>0.21018504664437654</v>
      </c>
      <c r="S195" s="232"/>
    </row>
    <row r="196" spans="1:19" s="259" customFormat="1" ht="18" hidden="1" outlineLevel="2" x14ac:dyDescent="0.25">
      <c r="A196" s="253">
        <v>8</v>
      </c>
      <c r="B196" s="425"/>
      <c r="C196" s="260">
        <v>246.5355528161175</v>
      </c>
      <c r="D196" s="261">
        <v>896666.66666666674</v>
      </c>
      <c r="E196" s="262"/>
      <c r="F196" s="263">
        <v>1.9</v>
      </c>
      <c r="G196" s="141">
        <v>1.6789397876415479</v>
      </c>
      <c r="H196" s="139">
        <v>1.6639453459942566</v>
      </c>
      <c r="I196" s="140">
        <v>6.4507789999999998</v>
      </c>
      <c r="J196" s="140">
        <v>4.4683719999999996</v>
      </c>
      <c r="K196" s="141">
        <f>J196*(H196/G196)</f>
        <v>4.4284654210353613</v>
      </c>
      <c r="L196" s="140">
        <f>I196-K196</f>
        <v>2.0223135789646385</v>
      </c>
      <c r="M196" s="148">
        <v>1.2329859999999999</v>
      </c>
      <c r="N196" s="141">
        <f>M196*(H196/G196)</f>
        <v>1.2219743265826359</v>
      </c>
      <c r="O196" s="148">
        <v>0.45529599999999998</v>
      </c>
      <c r="P196" s="141">
        <f>O196*(H196/G196)</f>
        <v>0.45122979741519192</v>
      </c>
      <c r="Q196" s="148">
        <v>5.7870249999999998E-2</v>
      </c>
      <c r="R196" s="141">
        <f>Q196*(H196/G196)</f>
        <v>5.7353416642945493E-2</v>
      </c>
      <c r="S196" s="232"/>
    </row>
    <row r="197" spans="1:19" s="259" customFormat="1" ht="18" outlineLevel="1" collapsed="1" x14ac:dyDescent="0.25">
      <c r="A197" s="421" t="s">
        <v>23</v>
      </c>
      <c r="B197" s="264" t="s">
        <v>19</v>
      </c>
      <c r="C197" s="265">
        <v>225.22521220069694</v>
      </c>
      <c r="D197" s="266">
        <v>674687.5</v>
      </c>
      <c r="E197" s="267"/>
      <c r="F197" s="268">
        <v>1.5924999999999998</v>
      </c>
      <c r="G197" s="269">
        <v>1.4324680394776037</v>
      </c>
      <c r="H197" s="270">
        <v>1.4174735978303123</v>
      </c>
      <c r="I197" s="271">
        <f t="shared" ref="I197:R197" si="60">AVERAGE(I193:I196)</f>
        <v>6.8303876250000002</v>
      </c>
      <c r="J197" s="271">
        <f t="shared" si="60"/>
        <v>5.0725627500000003</v>
      </c>
      <c r="K197" s="269">
        <f t="shared" si="60"/>
        <v>4.9915929179361775</v>
      </c>
      <c r="L197" s="271">
        <f t="shared" si="60"/>
        <v>1.8387947070638226</v>
      </c>
      <c r="M197" s="271">
        <f t="shared" si="60"/>
        <v>1.1724249250000001</v>
      </c>
      <c r="N197" s="269">
        <f t="shared" si="60"/>
        <v>1.1573002094557103</v>
      </c>
      <c r="O197" s="272">
        <f t="shared" si="60"/>
        <v>0.41884242499999996</v>
      </c>
      <c r="P197" s="273">
        <f t="shared" si="60"/>
        <v>0.41288160682611719</v>
      </c>
      <c r="Q197" s="274">
        <f t="shared" si="60"/>
        <v>9.5744850000000006E-2</v>
      </c>
      <c r="R197" s="275">
        <f t="shared" si="60"/>
        <v>9.4620654909707946E-2</v>
      </c>
      <c r="S197" s="232"/>
    </row>
    <row r="198" spans="1:19" s="259" customFormat="1" ht="18" outlineLevel="1" x14ac:dyDescent="0.25">
      <c r="A198" s="422"/>
      <c r="B198" s="276" t="s">
        <v>20</v>
      </c>
      <c r="C198" s="277">
        <v>29.53213904074611</v>
      </c>
      <c r="D198" s="278">
        <v>166603.23228587687</v>
      </c>
      <c r="E198" s="279"/>
      <c r="F198" s="280">
        <v>0.37490832212689046</v>
      </c>
      <c r="G198" s="281">
        <v>0.33289132719693398</v>
      </c>
      <c r="H198" s="282">
        <v>0.33289132719693398</v>
      </c>
      <c r="I198" s="283">
        <f t="shared" ref="I198:R198" si="61">STDEV(I193:I196)/SQRT(I199)</f>
        <v>0.35732965590621951</v>
      </c>
      <c r="J198" s="283">
        <f t="shared" si="61"/>
        <v>0.35863159188768362</v>
      </c>
      <c r="K198" s="281">
        <f t="shared" si="61"/>
        <v>0.32760914250344964</v>
      </c>
      <c r="L198" s="283">
        <f t="shared" si="61"/>
        <v>0.21776626962291804</v>
      </c>
      <c r="M198" s="283">
        <f t="shared" si="61"/>
        <v>0.38989145612395187</v>
      </c>
      <c r="N198" s="281">
        <f t="shared" si="61"/>
        <v>0.38838487411022299</v>
      </c>
      <c r="O198" s="284">
        <f t="shared" si="61"/>
        <v>1.8403740944047897E-2</v>
      </c>
      <c r="P198" s="285">
        <f t="shared" si="61"/>
        <v>2.0245126567907615E-2</v>
      </c>
      <c r="Q198" s="286">
        <f t="shared" si="61"/>
        <v>3.8799431130038274E-2</v>
      </c>
      <c r="R198" s="287">
        <f t="shared" si="61"/>
        <v>3.8618681705621938E-2</v>
      </c>
      <c r="S198" s="232"/>
    </row>
    <row r="199" spans="1:19" s="259" customFormat="1" ht="18" outlineLevel="1" x14ac:dyDescent="0.25">
      <c r="A199" s="423"/>
      <c r="B199" s="288" t="s">
        <v>21</v>
      </c>
      <c r="C199" s="289">
        <v>4</v>
      </c>
      <c r="D199" s="290">
        <v>4</v>
      </c>
      <c r="E199" s="291"/>
      <c r="F199" s="291">
        <v>4</v>
      </c>
      <c r="G199" s="291">
        <v>4</v>
      </c>
      <c r="H199" s="291">
        <v>4</v>
      </c>
      <c r="I199" s="289">
        <f t="shared" ref="I199:R199" si="62">COUNT(I193:I196)</f>
        <v>4</v>
      </c>
      <c r="J199" s="289">
        <f t="shared" si="62"/>
        <v>4</v>
      </c>
      <c r="K199" s="291">
        <f t="shared" si="62"/>
        <v>4</v>
      </c>
      <c r="L199" s="289">
        <f t="shared" si="62"/>
        <v>4</v>
      </c>
      <c r="M199" s="289">
        <f t="shared" si="62"/>
        <v>4</v>
      </c>
      <c r="N199" s="291">
        <f t="shared" si="62"/>
        <v>4</v>
      </c>
      <c r="O199" s="289">
        <f t="shared" si="62"/>
        <v>4</v>
      </c>
      <c r="P199" s="291">
        <f t="shared" si="62"/>
        <v>4</v>
      </c>
      <c r="Q199" s="289">
        <f t="shared" si="62"/>
        <v>4</v>
      </c>
      <c r="R199" s="290">
        <f t="shared" si="62"/>
        <v>4</v>
      </c>
      <c r="S199" s="232"/>
    </row>
    <row r="200" spans="1:19" s="259" customFormat="1" ht="18" outlineLevel="1" x14ac:dyDescent="0.25">
      <c r="A200" s="253"/>
      <c r="B200" s="276"/>
      <c r="C200" s="254"/>
      <c r="D200" s="255"/>
      <c r="E200" s="256"/>
      <c r="F200" s="257"/>
      <c r="G200" s="6"/>
      <c r="H200" s="4"/>
      <c r="I200" s="8"/>
      <c r="J200" s="8"/>
      <c r="K200" s="6"/>
      <c r="L200" s="5"/>
      <c r="M200" s="8"/>
      <c r="N200" s="6"/>
      <c r="O200" s="14"/>
      <c r="P200" s="6"/>
      <c r="Q200" s="8"/>
      <c r="R200" s="6"/>
      <c r="S200" s="232"/>
    </row>
    <row r="201" spans="1:19" s="259" customFormat="1" ht="18" hidden="1" outlineLevel="2" x14ac:dyDescent="0.25">
      <c r="A201" s="253">
        <v>2</v>
      </c>
      <c r="B201" s="424" t="s">
        <v>24</v>
      </c>
      <c r="C201" s="254">
        <v>172.16263461581568</v>
      </c>
      <c r="D201" s="255">
        <v>718333.33333333326</v>
      </c>
      <c r="E201" s="256"/>
      <c r="F201" s="257">
        <v>2</v>
      </c>
      <c r="G201" s="6">
        <v>1.8763298408009723</v>
      </c>
      <c r="H201" s="4">
        <v>1.8463409575063898</v>
      </c>
      <c r="I201" s="8">
        <v>7.0843429999999996</v>
      </c>
      <c r="J201" s="8">
        <v>2.0026419999999998</v>
      </c>
      <c r="K201" s="6">
        <f>J201*(H201/G201)</f>
        <v>1.9706343028921225</v>
      </c>
      <c r="L201" s="5">
        <f>I201-K201</f>
        <v>5.1137086971078771</v>
      </c>
      <c r="M201" s="8">
        <v>2.036781</v>
      </c>
      <c r="N201" s="6">
        <f>M201*(H201/G201)</f>
        <v>2.0042276682896496</v>
      </c>
      <c r="O201" s="8">
        <v>2.5893760000000001</v>
      </c>
      <c r="P201" s="6">
        <f>O201*(H201/G201)</f>
        <v>2.547990688643099</v>
      </c>
      <c r="Q201" s="8">
        <v>0.82197560000000003</v>
      </c>
      <c r="R201" s="6">
        <f>Q201*(H201/G201)</f>
        <v>0.80883818151238929</v>
      </c>
      <c r="S201" s="232"/>
    </row>
    <row r="202" spans="1:19" s="259" customFormat="1" ht="18" hidden="1" outlineLevel="2" x14ac:dyDescent="0.25">
      <c r="A202" s="253">
        <v>5</v>
      </c>
      <c r="B202" s="425"/>
      <c r="C202" s="254"/>
      <c r="D202" s="255"/>
      <c r="E202" s="256"/>
      <c r="F202" s="257"/>
      <c r="G202" s="6">
        <v>0</v>
      </c>
      <c r="H202" s="4">
        <v>-2.9988883294582557E-2</v>
      </c>
      <c r="I202" s="13"/>
      <c r="J202" s="13"/>
      <c r="K202" s="6"/>
      <c r="L202" s="5"/>
      <c r="M202" s="8"/>
      <c r="N202" s="6"/>
      <c r="O202" s="8"/>
      <c r="P202" s="6"/>
      <c r="Q202" s="8"/>
      <c r="R202" s="6"/>
      <c r="S202" s="232"/>
    </row>
    <row r="203" spans="1:19" s="259" customFormat="1" ht="18" hidden="1" outlineLevel="2" x14ac:dyDescent="0.25">
      <c r="A203" s="253">
        <v>6</v>
      </c>
      <c r="B203" s="425"/>
      <c r="C203" s="254">
        <v>183.25715724296069</v>
      </c>
      <c r="D203" s="255">
        <v>837500</v>
      </c>
      <c r="E203" s="256"/>
      <c r="F203" s="257">
        <v>2</v>
      </c>
      <c r="G203" s="6">
        <v>1.8465221308090205</v>
      </c>
      <c r="H203" s="4">
        <v>1.816533247514438</v>
      </c>
      <c r="I203" s="8">
        <v>6.5364110000000002</v>
      </c>
      <c r="J203" s="8">
        <v>3.2872789999999998</v>
      </c>
      <c r="K203" s="6">
        <f>J203*(H203/G203)</f>
        <v>3.233891160968501</v>
      </c>
      <c r="L203" s="5">
        <f>I203-K203</f>
        <v>3.3025198390314991</v>
      </c>
      <c r="M203" s="8">
        <v>1.818913</v>
      </c>
      <c r="N203" s="6">
        <f>M203*(H203/G203)</f>
        <v>1.7893725093825925</v>
      </c>
      <c r="O203" s="8">
        <v>2.0337010000000002</v>
      </c>
      <c r="P203" s="6">
        <f>O203*(H203/G203)</f>
        <v>2.0006721936144767</v>
      </c>
      <c r="Q203" s="8">
        <v>0.96613990000000005</v>
      </c>
      <c r="R203" s="6">
        <f>Q203*(H203/G203)</f>
        <v>0.95044907440743298</v>
      </c>
      <c r="S203" s="232"/>
    </row>
    <row r="204" spans="1:19" s="259" customFormat="1" ht="18" hidden="1" outlineLevel="2" x14ac:dyDescent="0.25">
      <c r="A204" s="253">
        <v>8</v>
      </c>
      <c r="B204" s="425"/>
      <c r="C204" s="260">
        <v>246.5355528161175</v>
      </c>
      <c r="D204" s="261">
        <v>896666.66666666674</v>
      </c>
      <c r="E204" s="262"/>
      <c r="F204" s="263">
        <v>1.9</v>
      </c>
      <c r="G204" s="141">
        <v>1.6789397876415479</v>
      </c>
      <c r="H204" s="139">
        <v>1.6489509043469655</v>
      </c>
      <c r="I204" s="140">
        <v>6.293139</v>
      </c>
      <c r="J204" s="140">
        <v>2.2945950000000002</v>
      </c>
      <c r="K204" s="141">
        <f>J204*(H204/G204)</f>
        <v>2.2536094076816506</v>
      </c>
      <c r="L204" s="140">
        <f>I204-K204</f>
        <v>4.039529592318349</v>
      </c>
      <c r="M204" s="148">
        <v>2.037957</v>
      </c>
      <c r="N204" s="141">
        <f>M204*(H204/G204)</f>
        <v>2.0015554237896769</v>
      </c>
      <c r="O204" s="148">
        <v>1.9497549999999999</v>
      </c>
      <c r="P204" s="141">
        <f>O204*(H204/G204)</f>
        <v>1.9149288700944334</v>
      </c>
      <c r="Q204" s="148">
        <v>0.51167669999999998</v>
      </c>
      <c r="R204" s="141">
        <f>Q204*(H204/G204)</f>
        <v>0.50253723415744456</v>
      </c>
      <c r="S204" s="232"/>
    </row>
    <row r="205" spans="1:19" s="259" customFormat="1" ht="18" outlineLevel="1" collapsed="1" x14ac:dyDescent="0.25">
      <c r="A205" s="421" t="s">
        <v>24</v>
      </c>
      <c r="B205" s="264" t="s">
        <v>19</v>
      </c>
      <c r="C205" s="265">
        <v>200.65178155829798</v>
      </c>
      <c r="D205" s="266">
        <v>817500</v>
      </c>
      <c r="E205" s="267"/>
      <c r="F205" s="268">
        <v>1.9666666666666668</v>
      </c>
      <c r="G205" s="269">
        <v>1.3504479398128852</v>
      </c>
      <c r="H205" s="270">
        <v>1.3204590565183028</v>
      </c>
      <c r="I205" s="271">
        <f t="shared" ref="I205:R205" si="63">AVERAGE(I201:I204)</f>
        <v>6.6379643333333336</v>
      </c>
      <c r="J205" s="271">
        <f t="shared" si="63"/>
        <v>2.5281720000000001</v>
      </c>
      <c r="K205" s="269">
        <f t="shared" si="63"/>
        <v>2.4860449571807579</v>
      </c>
      <c r="L205" s="271">
        <f t="shared" si="63"/>
        <v>4.1519193761525752</v>
      </c>
      <c r="M205" s="271">
        <f t="shared" si="63"/>
        <v>1.9645503333333334</v>
      </c>
      <c r="N205" s="269">
        <f t="shared" si="63"/>
        <v>1.9317185338206395</v>
      </c>
      <c r="O205" s="271">
        <f t="shared" si="63"/>
        <v>2.190944</v>
      </c>
      <c r="P205" s="269">
        <f t="shared" si="63"/>
        <v>2.1545305841173366</v>
      </c>
      <c r="Q205" s="272">
        <f t="shared" si="63"/>
        <v>0.76659739999999987</v>
      </c>
      <c r="R205" s="292">
        <f t="shared" si="63"/>
        <v>0.75394149669242216</v>
      </c>
      <c r="S205" s="232"/>
    </row>
    <row r="206" spans="1:19" s="259" customFormat="1" ht="18" outlineLevel="1" x14ac:dyDescent="0.25">
      <c r="A206" s="422"/>
      <c r="B206" s="276" t="s">
        <v>20</v>
      </c>
      <c r="C206" s="277">
        <v>23.164358086731593</v>
      </c>
      <c r="D206" s="278">
        <v>52442.649451390665</v>
      </c>
      <c r="E206" s="279"/>
      <c r="F206" s="280">
        <v>3.3333333333331501E-2</v>
      </c>
      <c r="G206" s="281">
        <v>0.45224052496008399</v>
      </c>
      <c r="H206" s="282">
        <v>0.45224052496008399</v>
      </c>
      <c r="I206" s="283">
        <f t="shared" ref="I206:R206" si="64">STDEV(I201:I204)/SQRT(I207)</f>
        <v>0.2339770302382502</v>
      </c>
      <c r="J206" s="283">
        <f t="shared" si="64"/>
        <v>0.38879802667494701</v>
      </c>
      <c r="K206" s="281">
        <f t="shared" si="64"/>
        <v>0.38274194346951518</v>
      </c>
      <c r="L206" s="283">
        <f t="shared" si="64"/>
        <v>0.52585640230571495</v>
      </c>
      <c r="M206" s="283">
        <f t="shared" si="64"/>
        <v>7.2819457997921902E-2</v>
      </c>
      <c r="N206" s="281">
        <f t="shared" si="64"/>
        <v>7.1177192572843051E-2</v>
      </c>
      <c r="O206" s="283">
        <f t="shared" si="64"/>
        <v>0.20068447597908629</v>
      </c>
      <c r="P206" s="281">
        <f t="shared" si="64"/>
        <v>0.1982810461374917</v>
      </c>
      <c r="Q206" s="284">
        <f t="shared" si="64"/>
        <v>0.13408238613503035</v>
      </c>
      <c r="R206" s="293">
        <f t="shared" si="64"/>
        <v>0.13218230928305066</v>
      </c>
      <c r="S206" s="232"/>
    </row>
    <row r="207" spans="1:19" s="259" customFormat="1" ht="18" outlineLevel="1" x14ac:dyDescent="0.25">
      <c r="A207" s="423"/>
      <c r="B207" s="288" t="s">
        <v>21</v>
      </c>
      <c r="C207" s="289">
        <v>3</v>
      </c>
      <c r="D207" s="290">
        <v>3</v>
      </c>
      <c r="E207" s="291"/>
      <c r="F207" s="291">
        <v>3</v>
      </c>
      <c r="G207" s="291">
        <v>4</v>
      </c>
      <c r="H207" s="291">
        <v>4</v>
      </c>
      <c r="I207" s="289">
        <f t="shared" ref="I207:R207" si="65">COUNT(I201:I204)</f>
        <v>3</v>
      </c>
      <c r="J207" s="289">
        <f t="shared" si="65"/>
        <v>3</v>
      </c>
      <c r="K207" s="291">
        <f t="shared" si="65"/>
        <v>3</v>
      </c>
      <c r="L207" s="289">
        <f t="shared" si="65"/>
        <v>3</v>
      </c>
      <c r="M207" s="289">
        <f t="shared" si="65"/>
        <v>3</v>
      </c>
      <c r="N207" s="291">
        <f t="shared" si="65"/>
        <v>3</v>
      </c>
      <c r="O207" s="289">
        <f t="shared" si="65"/>
        <v>3</v>
      </c>
      <c r="P207" s="291">
        <f t="shared" si="65"/>
        <v>3</v>
      </c>
      <c r="Q207" s="289">
        <f t="shared" si="65"/>
        <v>3</v>
      </c>
      <c r="R207" s="290">
        <f t="shared" si="65"/>
        <v>3</v>
      </c>
      <c r="S207" s="232"/>
    </row>
    <row r="208" spans="1:19" s="259" customFormat="1" ht="18" outlineLevel="1" x14ac:dyDescent="0.25">
      <c r="A208" s="253"/>
      <c r="B208" s="276"/>
      <c r="C208" s="254"/>
      <c r="D208" s="255"/>
      <c r="E208" s="256"/>
      <c r="F208" s="257"/>
      <c r="G208" s="6"/>
      <c r="H208" s="4"/>
      <c r="I208" s="8"/>
      <c r="J208" s="8"/>
      <c r="K208" s="6"/>
      <c r="L208" s="5"/>
      <c r="M208" s="8"/>
      <c r="N208" s="6"/>
      <c r="O208" s="14"/>
      <c r="P208" s="6"/>
      <c r="Q208" s="14"/>
      <c r="R208" s="6"/>
      <c r="S208" s="232"/>
    </row>
    <row r="209" spans="1:19" s="259" customFormat="1" ht="18" hidden="1" outlineLevel="2" x14ac:dyDescent="0.25">
      <c r="A209" s="253">
        <v>2</v>
      </c>
      <c r="B209" s="424" t="s">
        <v>25</v>
      </c>
      <c r="C209" s="254">
        <v>172.16263461581568</v>
      </c>
      <c r="D209" s="255">
        <v>179583.33333333331</v>
      </c>
      <c r="E209" s="256"/>
      <c r="F209" s="257">
        <v>0.47</v>
      </c>
      <c r="G209" s="6">
        <v>0.43908246020024305</v>
      </c>
      <c r="H209" s="4">
        <v>0.39235975492498104</v>
      </c>
      <c r="I209" s="15">
        <f>AVERAGE(I211:I212)</f>
        <v>13.160181999999999</v>
      </c>
      <c r="J209" s="15">
        <f>AVERAGE(J211:J212)</f>
        <v>12.557171</v>
      </c>
      <c r="K209" s="6">
        <f>J209*(H209/G209)</f>
        <v>11.220964130209527</v>
      </c>
      <c r="L209" s="9">
        <f>I209-K209</f>
        <v>1.9392178697904718</v>
      </c>
      <c r="M209" s="8">
        <v>1.211678</v>
      </c>
      <c r="N209" s="6">
        <f>M209*(H209/G209)</f>
        <v>1.0827435077028114</v>
      </c>
      <c r="O209" s="8">
        <v>0.39072279999999998</v>
      </c>
      <c r="P209" s="6">
        <f>O209*(H209/G209)</f>
        <v>0.34914603963384988</v>
      </c>
      <c r="Q209" s="8">
        <v>0.1126847</v>
      </c>
      <c r="R209" s="6">
        <f>Q209*(H209/G209)</f>
        <v>0.10069393629531855</v>
      </c>
      <c r="S209" s="294"/>
    </row>
    <row r="210" spans="1:19" s="259" customFormat="1" ht="18" hidden="1" outlineLevel="2" x14ac:dyDescent="0.25">
      <c r="A210" s="253">
        <v>5</v>
      </c>
      <c r="B210" s="425"/>
      <c r="C210" s="254">
        <v>298.94550412789391</v>
      </c>
      <c r="D210" s="255">
        <v>785000</v>
      </c>
      <c r="E210" s="256"/>
      <c r="F210" s="257">
        <v>2</v>
      </c>
      <c r="G210" s="6">
        <v>1.7653277792596034</v>
      </c>
      <c r="H210" s="4">
        <v>1.7186050739843413</v>
      </c>
      <c r="I210" s="13">
        <v>14.283324</v>
      </c>
      <c r="J210" s="13">
        <v>13.009081999999999</v>
      </c>
      <c r="K210" s="6">
        <f>J210*(H210/G210)</f>
        <v>12.664772285210011</v>
      </c>
      <c r="L210" s="5">
        <f>I210-K210</f>
        <v>1.618551714789989</v>
      </c>
      <c r="M210" s="8">
        <v>0.44253960000000003</v>
      </c>
      <c r="N210" s="6">
        <f>M210*(H210/G210)</f>
        <v>0.4308269608253622</v>
      </c>
      <c r="O210" s="8">
        <v>0.4524744</v>
      </c>
      <c r="P210" s="6">
        <f>O210*(H210/G210)</f>
        <v>0.44049881774033162</v>
      </c>
      <c r="Q210" s="8">
        <v>5.76471E-2</v>
      </c>
      <c r="R210" s="6">
        <f>Q210*(H210/G210)</f>
        <v>5.6121361553623079E-2</v>
      </c>
      <c r="S210" s="232"/>
    </row>
    <row r="211" spans="1:19" s="259" customFormat="1" ht="18" hidden="1" outlineLevel="2" x14ac:dyDescent="0.25">
      <c r="A211" s="253">
        <v>6</v>
      </c>
      <c r="B211" s="425"/>
      <c r="C211" s="254">
        <v>183.25715724296069</v>
      </c>
      <c r="D211" s="255">
        <v>837500</v>
      </c>
      <c r="E211" s="256"/>
      <c r="F211" s="257">
        <v>2</v>
      </c>
      <c r="G211" s="6">
        <v>1.8465221308090205</v>
      </c>
      <c r="H211" s="4">
        <v>1.7997994255337584</v>
      </c>
      <c r="I211" s="8">
        <v>12.785962</v>
      </c>
      <c r="J211" s="8">
        <v>12.291674</v>
      </c>
      <c r="K211" s="6">
        <f>J211*(H211/G211)</f>
        <v>11.980656735674019</v>
      </c>
      <c r="L211" s="5">
        <f>I211-K211</f>
        <v>0.80530526432598037</v>
      </c>
      <c r="M211" s="8">
        <v>1.3480639999999999</v>
      </c>
      <c r="N211" s="6">
        <f>M211*(H211/G211)</f>
        <v>1.3139538228657595</v>
      </c>
      <c r="O211" s="8">
        <v>0.39799220000000002</v>
      </c>
      <c r="P211" s="6">
        <f>O211*(H211/G211)</f>
        <v>0.38792176978300286</v>
      </c>
      <c r="Q211" s="8">
        <v>8.2528450000000003E-2</v>
      </c>
      <c r="R211" s="6">
        <f>Q211*(H211/G211)</f>
        <v>8.0440225666352408E-2</v>
      </c>
      <c r="S211" s="232"/>
    </row>
    <row r="212" spans="1:19" s="259" customFormat="1" ht="18" hidden="1" outlineLevel="2" x14ac:dyDescent="0.25">
      <c r="A212" s="253">
        <v>8</v>
      </c>
      <c r="B212" s="425"/>
      <c r="C212" s="260">
        <v>246.5355528161175</v>
      </c>
      <c r="D212" s="261">
        <v>896666.66666666674</v>
      </c>
      <c r="E212" s="262"/>
      <c r="F212" s="263">
        <v>1.9</v>
      </c>
      <c r="G212" s="141">
        <v>1.6789397876415479</v>
      </c>
      <c r="H212" s="139">
        <v>1.6322170823662858</v>
      </c>
      <c r="I212" s="140">
        <v>13.534402</v>
      </c>
      <c r="J212" s="140">
        <v>12.822668</v>
      </c>
      <c r="K212" s="141">
        <f>J212*(H212/G212)</f>
        <v>12.465829867854641</v>
      </c>
      <c r="L212" s="140">
        <f>I212-K212</f>
        <v>1.0685721321453592</v>
      </c>
      <c r="M212" s="148">
        <v>1.0724609999999999</v>
      </c>
      <c r="N212" s="141">
        <f>M212*(H212/G212)</f>
        <v>1.0426158086530242</v>
      </c>
      <c r="O212" s="148">
        <v>0.43963170000000001</v>
      </c>
      <c r="P212" s="141">
        <f>O212*(H212/G212)</f>
        <v>0.42739732298424254</v>
      </c>
      <c r="Q212" s="148">
        <v>6.2668699999999994E-2</v>
      </c>
      <c r="R212" s="141">
        <f>Q212*(H212/G212)</f>
        <v>6.092471178694029E-2</v>
      </c>
      <c r="S212" s="232"/>
    </row>
    <row r="213" spans="1:19" s="259" customFormat="1" ht="18" outlineLevel="1" collapsed="1" x14ac:dyDescent="0.25">
      <c r="A213" s="421" t="s">
        <v>25</v>
      </c>
      <c r="B213" s="264" t="s">
        <v>19</v>
      </c>
      <c r="C213" s="265">
        <v>225.22521220069694</v>
      </c>
      <c r="D213" s="266">
        <v>674687.5</v>
      </c>
      <c r="E213" s="267"/>
      <c r="F213" s="268">
        <v>1.5924999999999998</v>
      </c>
      <c r="G213" s="269">
        <v>1.4324680394776037</v>
      </c>
      <c r="H213" s="270">
        <v>1.3857453342023416</v>
      </c>
      <c r="I213" s="295">
        <f t="shared" ref="I213:R213" si="66">AVERAGE(I209:I212)</f>
        <v>13.440967499999999</v>
      </c>
      <c r="J213" s="295">
        <f t="shared" si="66"/>
        <v>12.670148750000001</v>
      </c>
      <c r="K213" s="296">
        <f t="shared" si="66"/>
        <v>12.08305575473705</v>
      </c>
      <c r="L213" s="297">
        <f t="shared" si="66"/>
        <v>1.3579117452629501</v>
      </c>
      <c r="M213" s="271">
        <f t="shared" si="66"/>
        <v>1.0186856499999999</v>
      </c>
      <c r="N213" s="273">
        <f t="shared" si="66"/>
        <v>0.96753502501173938</v>
      </c>
      <c r="O213" s="272">
        <f t="shared" si="66"/>
        <v>0.42020527500000004</v>
      </c>
      <c r="P213" s="273">
        <f t="shared" si="66"/>
        <v>0.4012409875353567</v>
      </c>
      <c r="Q213" s="274">
        <f t="shared" si="66"/>
        <v>7.8882237500000008E-2</v>
      </c>
      <c r="R213" s="275">
        <f t="shared" si="66"/>
        <v>7.4545058825558591E-2</v>
      </c>
      <c r="S213" s="232"/>
    </row>
    <row r="214" spans="1:19" s="259" customFormat="1" ht="18" outlineLevel="1" x14ac:dyDescent="0.25">
      <c r="A214" s="422"/>
      <c r="B214" s="276" t="s">
        <v>20</v>
      </c>
      <c r="C214" s="277">
        <v>29.53213904074611</v>
      </c>
      <c r="D214" s="278">
        <v>166603.23228587687</v>
      </c>
      <c r="E214" s="279"/>
      <c r="F214" s="280">
        <v>0.37490832212689046</v>
      </c>
      <c r="G214" s="281">
        <v>0.33289132719693398</v>
      </c>
      <c r="H214" s="282">
        <v>0.33289132719693387</v>
      </c>
      <c r="I214" s="298">
        <f t="shared" ref="I214:R214" si="67">STDEV(I209:I212)/SQRT(I215)</f>
        <v>0.31965700119072965</v>
      </c>
      <c r="J214" s="298">
        <f t="shared" si="67"/>
        <v>0.15656334659351925</v>
      </c>
      <c r="K214" s="299">
        <f t="shared" si="67"/>
        <v>0.32127320560597022</v>
      </c>
      <c r="L214" s="283">
        <f t="shared" si="67"/>
        <v>0.25738125718811905</v>
      </c>
      <c r="M214" s="283">
        <f t="shared" si="67"/>
        <v>0.20011917362026033</v>
      </c>
      <c r="N214" s="285">
        <f t="shared" si="67"/>
        <v>0.18862918831786543</v>
      </c>
      <c r="O214" s="284">
        <f t="shared" si="67"/>
        <v>1.5224211664394704E-2</v>
      </c>
      <c r="P214" s="285">
        <f t="shared" si="67"/>
        <v>2.0649084473071705E-2</v>
      </c>
      <c r="Q214" s="286">
        <f t="shared" si="67"/>
        <v>1.2482358215921091E-2</v>
      </c>
      <c r="R214" s="287">
        <f t="shared" si="67"/>
        <v>1.0179486151199834E-2</v>
      </c>
      <c r="S214" s="232"/>
    </row>
    <row r="215" spans="1:19" s="259" customFormat="1" ht="18" outlineLevel="1" x14ac:dyDescent="0.25">
      <c r="A215" s="423"/>
      <c r="B215" s="288" t="s">
        <v>21</v>
      </c>
      <c r="C215" s="289">
        <v>4</v>
      </c>
      <c r="D215" s="290">
        <v>4</v>
      </c>
      <c r="E215" s="291"/>
      <c r="F215" s="291">
        <v>4</v>
      </c>
      <c r="G215" s="291">
        <v>4</v>
      </c>
      <c r="H215" s="291">
        <v>4</v>
      </c>
      <c r="I215" s="289">
        <f t="shared" ref="I215:R215" si="68">COUNT(I209:I212)</f>
        <v>4</v>
      </c>
      <c r="J215" s="289">
        <f t="shared" si="68"/>
        <v>4</v>
      </c>
      <c r="K215" s="291">
        <f t="shared" si="68"/>
        <v>4</v>
      </c>
      <c r="L215" s="289">
        <f t="shared" si="68"/>
        <v>4</v>
      </c>
      <c r="M215" s="289">
        <f t="shared" si="68"/>
        <v>4</v>
      </c>
      <c r="N215" s="291">
        <f t="shared" si="68"/>
        <v>4</v>
      </c>
      <c r="O215" s="289">
        <f t="shared" si="68"/>
        <v>4</v>
      </c>
      <c r="P215" s="291">
        <f t="shared" si="68"/>
        <v>4</v>
      </c>
      <c r="Q215" s="289">
        <f t="shared" si="68"/>
        <v>4</v>
      </c>
      <c r="R215" s="290">
        <f t="shared" si="68"/>
        <v>4</v>
      </c>
      <c r="S215" s="232"/>
    </row>
    <row r="216" spans="1:19" s="259" customFormat="1" ht="18" outlineLevel="1" x14ac:dyDescent="0.25">
      <c r="A216" s="253"/>
      <c r="B216" s="276"/>
      <c r="C216" s="254"/>
      <c r="D216" s="255"/>
      <c r="E216" s="256"/>
      <c r="F216" s="257"/>
      <c r="G216" s="6"/>
      <c r="H216" s="4"/>
      <c r="I216" s="8"/>
      <c r="J216" s="8"/>
      <c r="K216" s="6"/>
      <c r="L216" s="5"/>
      <c r="M216" s="8"/>
      <c r="N216" s="6"/>
      <c r="O216" s="14"/>
      <c r="P216" s="6"/>
      <c r="Q216" s="8"/>
      <c r="R216" s="6"/>
      <c r="S216" s="232"/>
    </row>
    <row r="217" spans="1:19" s="259" customFormat="1" ht="18" hidden="1" outlineLevel="2" x14ac:dyDescent="0.25">
      <c r="A217" s="253">
        <v>2</v>
      </c>
      <c r="B217" s="424" t="s">
        <v>26</v>
      </c>
      <c r="C217" s="254">
        <v>172.16263461581568</v>
      </c>
      <c r="D217" s="255">
        <v>718333.33333333326</v>
      </c>
      <c r="E217" s="256"/>
      <c r="F217" s="257">
        <v>2</v>
      </c>
      <c r="G217" s="6">
        <v>1.8763298408009723</v>
      </c>
      <c r="H217" s="4">
        <v>1.7828844302504483</v>
      </c>
      <c r="I217" s="8">
        <v>15.80472</v>
      </c>
      <c r="J217" s="13">
        <v>9.940042</v>
      </c>
      <c r="K217" s="6">
        <f>J217*(H217/G217)</f>
        <v>9.4450057407125918</v>
      </c>
      <c r="L217" s="5">
        <f>I217-K217</f>
        <v>6.3597142592874079</v>
      </c>
      <c r="M217" s="8">
        <v>2.5291160000000001</v>
      </c>
      <c r="N217" s="6">
        <f>M217*(H217/G217)</f>
        <v>2.4031603829166985</v>
      </c>
      <c r="O217" s="8">
        <v>2.9111880000000001</v>
      </c>
      <c r="P217" s="6">
        <f>O217*(H217/G217)</f>
        <v>2.7662043452425662</v>
      </c>
      <c r="Q217" s="8">
        <v>0.71483680000000005</v>
      </c>
      <c r="R217" s="6">
        <f>Q217*(H217/G217)</f>
        <v>0.6792363331737048</v>
      </c>
    </row>
    <row r="218" spans="1:19" s="259" customFormat="1" ht="18" hidden="1" outlineLevel="2" x14ac:dyDescent="0.25">
      <c r="A218" s="253">
        <v>5</v>
      </c>
      <c r="B218" s="425"/>
      <c r="C218" s="254"/>
      <c r="D218" s="255"/>
      <c r="E218" s="256"/>
      <c r="F218" s="257"/>
      <c r="G218" s="6">
        <v>0</v>
      </c>
      <c r="H218" s="4">
        <v>-9.3445410550524063E-2</v>
      </c>
      <c r="I218" s="13"/>
      <c r="J218" s="8"/>
      <c r="K218" s="6"/>
      <c r="L218" s="5"/>
      <c r="M218" s="8"/>
      <c r="N218" s="6"/>
      <c r="O218" s="8"/>
      <c r="P218" s="6"/>
      <c r="Q218" s="8"/>
      <c r="R218" s="6"/>
    </row>
    <row r="219" spans="1:19" s="259" customFormat="1" ht="18" hidden="1" outlineLevel="2" x14ac:dyDescent="0.25">
      <c r="A219" s="253">
        <v>6</v>
      </c>
      <c r="B219" s="425"/>
      <c r="C219" s="254">
        <v>183.25715724296069</v>
      </c>
      <c r="D219" s="255">
        <v>837500</v>
      </c>
      <c r="E219" s="256"/>
      <c r="F219" s="257">
        <v>2</v>
      </c>
      <c r="G219" s="6">
        <v>1.8465221308090205</v>
      </c>
      <c r="H219" s="4">
        <v>1.7530767202584965</v>
      </c>
      <c r="I219" s="8">
        <v>13.910254</v>
      </c>
      <c r="J219" s="13">
        <v>9.2551880000000004</v>
      </c>
      <c r="K219" s="6">
        <f>J219*(H219/G219)</f>
        <v>8.7868183942680815</v>
      </c>
      <c r="L219" s="5">
        <f>I219-K219</f>
        <v>5.1234356057319186</v>
      </c>
      <c r="M219" s="8">
        <v>1.976243</v>
      </c>
      <c r="N219" s="6">
        <f>M219*(H219/G219)</f>
        <v>1.8762329132529276</v>
      </c>
      <c r="O219" s="8">
        <v>2.2519260000000001</v>
      </c>
      <c r="P219" s="6">
        <f>O219*(H219/G219)</f>
        <v>2.1379646528336913</v>
      </c>
      <c r="Q219" s="8">
        <v>0.81190830000000003</v>
      </c>
      <c r="R219" s="6">
        <f>Q219*(H219/G219)</f>
        <v>0.77082073156146891</v>
      </c>
    </row>
    <row r="220" spans="1:19" s="259" customFormat="1" ht="18" hidden="1" outlineLevel="2" x14ac:dyDescent="0.25">
      <c r="A220" s="253">
        <v>8</v>
      </c>
      <c r="B220" s="425"/>
      <c r="C220" s="260">
        <v>246.5355528161175</v>
      </c>
      <c r="D220" s="261">
        <v>896666.66666666674</v>
      </c>
      <c r="E220" s="262"/>
      <c r="F220" s="263">
        <v>1.9</v>
      </c>
      <c r="G220" s="141">
        <v>1.6789397876415479</v>
      </c>
      <c r="H220" s="139">
        <v>1.5854943770910239</v>
      </c>
      <c r="I220" s="140">
        <v>14.436210000000001</v>
      </c>
      <c r="J220" s="145">
        <v>10.813756</v>
      </c>
      <c r="K220" s="141">
        <f>J220*(H220/G220)</f>
        <v>10.211890539158988</v>
      </c>
      <c r="L220" s="140">
        <f>I220-K220</f>
        <v>4.2243194608410128</v>
      </c>
      <c r="M220" s="148">
        <v>2.0056829999999999</v>
      </c>
      <c r="N220" s="141">
        <f>M220*(H220/G220)</f>
        <v>1.8940519142703067</v>
      </c>
      <c r="O220" s="148">
        <v>2.0273720000000002</v>
      </c>
      <c r="P220" s="141">
        <f>O220*(H220/G220)</f>
        <v>1.914533761086882</v>
      </c>
      <c r="Q220" s="148">
        <v>0.50681730000000003</v>
      </c>
      <c r="R220" s="141">
        <f>Q220*(H220/G220)</f>
        <v>0.47860917066670478</v>
      </c>
    </row>
    <row r="221" spans="1:19" s="259" customFormat="1" ht="18" outlineLevel="1" collapsed="1" x14ac:dyDescent="0.25">
      <c r="A221" s="421" t="s">
        <v>26</v>
      </c>
      <c r="B221" s="264" t="s">
        <v>19</v>
      </c>
      <c r="C221" s="265">
        <v>200.65178155829798</v>
      </c>
      <c r="D221" s="266">
        <v>817500</v>
      </c>
      <c r="E221" s="267"/>
      <c r="F221" s="268">
        <v>1.9666666666666668</v>
      </c>
      <c r="G221" s="269">
        <v>1.3504479398128852</v>
      </c>
      <c r="H221" s="270">
        <v>1.2570025292623612</v>
      </c>
      <c r="I221" s="295">
        <f t="shared" ref="I221:R221" si="69">AVERAGE(I217:I220)</f>
        <v>14.717061333333334</v>
      </c>
      <c r="J221" s="295">
        <f t="shared" si="69"/>
        <v>10.002995333333333</v>
      </c>
      <c r="K221" s="269">
        <f t="shared" si="69"/>
        <v>9.4812382247132216</v>
      </c>
      <c r="L221" s="271">
        <f t="shared" si="69"/>
        <v>5.2358231086201128</v>
      </c>
      <c r="M221" s="271">
        <f t="shared" si="69"/>
        <v>2.1703473333333334</v>
      </c>
      <c r="N221" s="269">
        <f t="shared" si="69"/>
        <v>2.0578150701466442</v>
      </c>
      <c r="O221" s="271">
        <f t="shared" si="69"/>
        <v>2.3968286666666665</v>
      </c>
      <c r="P221" s="269">
        <f t="shared" si="69"/>
        <v>2.2729009197210464</v>
      </c>
      <c r="Q221" s="272">
        <f t="shared" si="69"/>
        <v>0.67785413333333333</v>
      </c>
      <c r="R221" s="292">
        <f t="shared" si="69"/>
        <v>0.64288874513395955</v>
      </c>
    </row>
    <row r="222" spans="1:19" s="259" customFormat="1" ht="18" outlineLevel="1" x14ac:dyDescent="0.25">
      <c r="A222" s="422"/>
      <c r="B222" s="276" t="s">
        <v>20</v>
      </c>
      <c r="C222" s="277">
        <v>23.164358086731593</v>
      </c>
      <c r="D222" s="278">
        <v>52442.649451390665</v>
      </c>
      <c r="E222" s="279"/>
      <c r="F222" s="280">
        <v>3.3333333333331501E-2</v>
      </c>
      <c r="G222" s="281">
        <v>0.45224052496008399</v>
      </c>
      <c r="H222" s="282">
        <v>0.4522405249600841</v>
      </c>
      <c r="I222" s="298">
        <f t="shared" ref="I222:R222" si="70">STDEV(I217:I220)/SQRT(I223)</f>
        <v>0.56462626573257368</v>
      </c>
      <c r="J222" s="298">
        <f t="shared" si="70"/>
        <v>0.45101954661608362</v>
      </c>
      <c r="K222" s="281">
        <f t="shared" si="70"/>
        <v>0.41178159632206085</v>
      </c>
      <c r="L222" s="283">
        <f t="shared" si="70"/>
        <v>0.6189913702715778</v>
      </c>
      <c r="M222" s="283">
        <f t="shared" si="70"/>
        <v>0.17958553722050621</v>
      </c>
      <c r="N222" s="281">
        <f t="shared" si="70"/>
        <v>0.17274925758499299</v>
      </c>
      <c r="O222" s="283">
        <f t="shared" si="70"/>
        <v>0.26522334460433827</v>
      </c>
      <c r="P222" s="281">
        <f t="shared" si="70"/>
        <v>0.2549454471517012</v>
      </c>
      <c r="Q222" s="284">
        <f t="shared" si="70"/>
        <v>8.9992440044674993E-2</v>
      </c>
      <c r="R222" s="293">
        <f t="shared" si="70"/>
        <v>8.6289743398561602E-2</v>
      </c>
    </row>
    <row r="223" spans="1:19" s="233" customFormat="1" ht="18" outlineLevel="1" x14ac:dyDescent="0.25">
      <c r="A223" s="423"/>
      <c r="B223" s="288" t="s">
        <v>21</v>
      </c>
      <c r="C223" s="289">
        <v>3</v>
      </c>
      <c r="D223" s="290">
        <v>3</v>
      </c>
      <c r="E223" s="291"/>
      <c r="F223" s="291">
        <v>3</v>
      </c>
      <c r="G223" s="291">
        <v>4</v>
      </c>
      <c r="H223" s="291">
        <v>4</v>
      </c>
      <c r="I223" s="289">
        <f t="shared" ref="I223:R223" si="71">COUNT(I217:I220)</f>
        <v>3</v>
      </c>
      <c r="J223" s="289">
        <f t="shared" si="71"/>
        <v>3</v>
      </c>
      <c r="K223" s="291">
        <f t="shared" si="71"/>
        <v>3</v>
      </c>
      <c r="L223" s="289">
        <f t="shared" si="71"/>
        <v>3</v>
      </c>
      <c r="M223" s="289">
        <f t="shared" si="71"/>
        <v>3</v>
      </c>
      <c r="N223" s="291">
        <f t="shared" si="71"/>
        <v>3</v>
      </c>
      <c r="O223" s="289">
        <f t="shared" si="71"/>
        <v>3</v>
      </c>
      <c r="P223" s="291">
        <f t="shared" si="71"/>
        <v>3</v>
      </c>
      <c r="Q223" s="289">
        <f t="shared" si="71"/>
        <v>3</v>
      </c>
      <c r="R223" s="290">
        <f t="shared" si="71"/>
        <v>3</v>
      </c>
    </row>
    <row r="224" spans="1:19" s="232" customFormat="1" x14ac:dyDescent="0.25"/>
  </sheetData>
  <mergeCells count="79">
    <mergeCell ref="A35:A37"/>
    <mergeCell ref="B7:B10"/>
    <mergeCell ref="A11:A13"/>
    <mergeCell ref="J5:K5"/>
    <mergeCell ref="M5:N5"/>
    <mergeCell ref="B15:B18"/>
    <mergeCell ref="A19:A21"/>
    <mergeCell ref="B23:B26"/>
    <mergeCell ref="A27:A29"/>
    <mergeCell ref="B31:B34"/>
    <mergeCell ref="A72:A74"/>
    <mergeCell ref="B44:B47"/>
    <mergeCell ref="A48:A50"/>
    <mergeCell ref="J42:K42"/>
    <mergeCell ref="M42:N42"/>
    <mergeCell ref="B52:B55"/>
    <mergeCell ref="A56:A58"/>
    <mergeCell ref="B60:B63"/>
    <mergeCell ref="A64:A66"/>
    <mergeCell ref="B68:B71"/>
    <mergeCell ref="A109:A111"/>
    <mergeCell ref="B81:B84"/>
    <mergeCell ref="A85:A87"/>
    <mergeCell ref="J79:K79"/>
    <mergeCell ref="M79:N79"/>
    <mergeCell ref="B89:B92"/>
    <mergeCell ref="A93:A95"/>
    <mergeCell ref="B97:B100"/>
    <mergeCell ref="A101:A103"/>
    <mergeCell ref="B105:B108"/>
    <mergeCell ref="B118:B121"/>
    <mergeCell ref="A122:A124"/>
    <mergeCell ref="J116:K116"/>
    <mergeCell ref="M116:N116"/>
    <mergeCell ref="O116:P116"/>
    <mergeCell ref="O154:P154"/>
    <mergeCell ref="Q154:R154"/>
    <mergeCell ref="B126:B129"/>
    <mergeCell ref="A130:A132"/>
    <mergeCell ref="B134:B137"/>
    <mergeCell ref="A138:A140"/>
    <mergeCell ref="B142:B145"/>
    <mergeCell ref="A146:A148"/>
    <mergeCell ref="B156:B159"/>
    <mergeCell ref="A160:A162"/>
    <mergeCell ref="B151:H153"/>
    <mergeCell ref="J154:K154"/>
    <mergeCell ref="M154:N154"/>
    <mergeCell ref="O191:P191"/>
    <mergeCell ref="Q191:R191"/>
    <mergeCell ref="I189:R190"/>
    <mergeCell ref="B164:B167"/>
    <mergeCell ref="A168:A170"/>
    <mergeCell ref="B172:B175"/>
    <mergeCell ref="A176:A178"/>
    <mergeCell ref="B180:B183"/>
    <mergeCell ref="A184:A186"/>
    <mergeCell ref="A221:A223"/>
    <mergeCell ref="B193:B196"/>
    <mergeCell ref="A197:A199"/>
    <mergeCell ref="J191:K191"/>
    <mergeCell ref="M191:N191"/>
    <mergeCell ref="B201:B204"/>
    <mergeCell ref="A205:A207"/>
    <mergeCell ref="B209:B212"/>
    <mergeCell ref="A213:A215"/>
    <mergeCell ref="B217:B220"/>
    <mergeCell ref="I3:R4"/>
    <mergeCell ref="I40:R41"/>
    <mergeCell ref="I77:R78"/>
    <mergeCell ref="I114:R115"/>
    <mergeCell ref="I152:R153"/>
    <mergeCell ref="Q116:R116"/>
    <mergeCell ref="O79:P79"/>
    <mergeCell ref="Q79:R79"/>
    <mergeCell ref="O42:P42"/>
    <mergeCell ref="Q42:R42"/>
    <mergeCell ref="O5:P5"/>
    <mergeCell ref="Q5:R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9"/>
  <sheetViews>
    <sheetView tabSelected="1" zoomScale="70" zoomScaleNormal="70" workbookViewId="0">
      <selection activeCell="Q75" sqref="Q75"/>
    </sheetView>
  </sheetViews>
  <sheetFormatPr defaultColWidth="9.140625" defaultRowHeight="15" outlineLevelRow="1" outlineLevelCol="1" x14ac:dyDescent="0.25"/>
  <cols>
    <col min="1" max="2" width="11.140625" bestFit="1" customWidth="1"/>
    <col min="3" max="3" width="15.28515625" hidden="1" customWidth="1" outlineLevel="1"/>
    <col min="4" max="4" width="12.28515625" hidden="1" customWidth="1" outlineLevel="1"/>
    <col min="5" max="5" width="5" customWidth="1" collapsed="1"/>
    <col min="6" max="6" width="11.42578125" hidden="1" customWidth="1" outlineLevel="1"/>
    <col min="7" max="7" width="9" hidden="1" customWidth="1" outlineLevel="1"/>
    <col min="8" max="8" width="9.28515625" hidden="1" customWidth="1" outlineLevel="1"/>
    <col min="9" max="9" width="24.140625" customWidth="1" collapsed="1"/>
    <col min="10" max="10" width="18.140625" customWidth="1"/>
    <col min="11" max="11" width="16.5703125" customWidth="1"/>
    <col min="12" max="12" width="17.5703125" customWidth="1"/>
    <col min="14" max="14" width="20.28515625" customWidth="1"/>
    <col min="15" max="16" width="17.42578125" customWidth="1"/>
    <col min="17" max="17" width="15.28515625" customWidth="1"/>
  </cols>
  <sheetData>
    <row r="2" spans="1:17" s="1" customFormat="1" ht="20.25" x14ac:dyDescent="0.2">
      <c r="A2" s="311"/>
      <c r="B2" s="312"/>
      <c r="C2" s="312"/>
      <c r="D2" s="312"/>
      <c r="E2" s="312"/>
      <c r="F2" s="312"/>
      <c r="G2" s="312"/>
      <c r="H2" s="312"/>
      <c r="I2" s="395" t="s">
        <v>0</v>
      </c>
      <c r="J2" s="396"/>
      <c r="K2" s="396"/>
      <c r="L2" s="397"/>
      <c r="M2" s="311"/>
      <c r="N2" s="311"/>
      <c r="O2" s="311"/>
      <c r="P2" s="311"/>
      <c r="Q2" s="311"/>
    </row>
    <row r="3" spans="1:17" s="1" customFormat="1" ht="20.25" x14ac:dyDescent="0.2">
      <c r="A3" s="312"/>
      <c r="B3" s="312"/>
      <c r="C3" s="312"/>
      <c r="D3" s="312"/>
      <c r="E3" s="312"/>
      <c r="F3" s="312"/>
      <c r="G3" s="312"/>
      <c r="H3" s="312"/>
      <c r="I3" s="398"/>
      <c r="J3" s="399"/>
      <c r="K3" s="399"/>
      <c r="L3" s="400"/>
      <c r="M3" s="311"/>
      <c r="N3" s="311"/>
      <c r="O3" s="311"/>
      <c r="P3" s="311"/>
      <c r="Q3" s="311"/>
    </row>
    <row r="4" spans="1:17" s="1" customFormat="1" ht="20.25" x14ac:dyDescent="0.3">
      <c r="A4" s="311"/>
      <c r="B4" s="313"/>
      <c r="C4" s="314"/>
      <c r="D4" s="315"/>
      <c r="E4" s="316"/>
      <c r="F4" s="317"/>
      <c r="G4" s="318"/>
      <c r="H4" s="319"/>
      <c r="I4" s="330" t="s">
        <v>3</v>
      </c>
      <c r="J4" s="331" t="s">
        <v>4</v>
      </c>
      <c r="K4" s="331" t="s">
        <v>5</v>
      </c>
      <c r="L4" s="332" t="s">
        <v>6</v>
      </c>
      <c r="M4" s="311"/>
      <c r="N4" s="330" t="s">
        <v>3</v>
      </c>
      <c r="O4" s="331" t="s">
        <v>4</v>
      </c>
      <c r="P4" s="331" t="s">
        <v>5</v>
      </c>
      <c r="Q4" s="332" t="s">
        <v>6</v>
      </c>
    </row>
    <row r="5" spans="1:17" s="2" customFormat="1" ht="18" x14ac:dyDescent="0.25">
      <c r="A5" s="321"/>
      <c r="B5" s="243"/>
      <c r="C5" s="244" t="s">
        <v>7</v>
      </c>
      <c r="D5" s="245" t="s">
        <v>8</v>
      </c>
      <c r="E5" s="246"/>
      <c r="F5" s="247" t="s">
        <v>9</v>
      </c>
      <c r="G5" s="248" t="s">
        <v>10</v>
      </c>
      <c r="H5" s="243" t="s">
        <v>11</v>
      </c>
      <c r="I5" s="333" t="s">
        <v>89</v>
      </c>
      <c r="J5" s="333" t="s">
        <v>89</v>
      </c>
      <c r="K5" s="333" t="s">
        <v>89</v>
      </c>
      <c r="L5" s="333" t="s">
        <v>89</v>
      </c>
      <c r="M5" s="321"/>
      <c r="N5" s="333" t="s">
        <v>89</v>
      </c>
      <c r="O5" s="333" t="s">
        <v>89</v>
      </c>
      <c r="P5" s="333" t="s">
        <v>89</v>
      </c>
      <c r="Q5" s="333" t="s">
        <v>89</v>
      </c>
    </row>
    <row r="6" spans="1:17" s="3" customFormat="1" ht="18.75" hidden="1" outlineLevel="1" x14ac:dyDescent="0.25">
      <c r="A6" s="322">
        <v>1</v>
      </c>
      <c r="B6" s="424" t="s">
        <v>23</v>
      </c>
      <c r="C6" s="254">
        <v>362.91195280876298</v>
      </c>
      <c r="D6" s="255">
        <v>653750</v>
      </c>
      <c r="E6" s="256"/>
      <c r="F6" s="257">
        <v>2</v>
      </c>
      <c r="G6" s="6">
        <v>1.7627463108512713</v>
      </c>
      <c r="H6" s="4">
        <v>1.74775186920398</v>
      </c>
      <c r="I6" s="154">
        <v>55.12176491844658</v>
      </c>
      <c r="J6" s="7">
        <v>38.216461686000621</v>
      </c>
      <c r="K6" s="7">
        <v>16.658655292815222</v>
      </c>
      <c r="L6" s="7">
        <v>2.2190978118352427</v>
      </c>
      <c r="M6" s="322"/>
      <c r="N6" s="154">
        <v>55.12176491844658</v>
      </c>
      <c r="O6" s="7">
        <v>38.216461686000621</v>
      </c>
      <c r="P6" s="7">
        <v>16.658655292815222</v>
      </c>
      <c r="Q6" s="7">
        <v>2.2190978118352427</v>
      </c>
    </row>
    <row r="7" spans="1:17" s="3" customFormat="1" ht="18.75" hidden="1" outlineLevel="1" x14ac:dyDescent="0.25">
      <c r="A7" s="322">
        <v>3</v>
      </c>
      <c r="B7" s="425"/>
      <c r="C7" s="254">
        <v>272.10606309984968</v>
      </c>
      <c r="D7" s="255">
        <v>660000</v>
      </c>
      <c r="E7" s="256"/>
      <c r="F7" s="257">
        <v>2</v>
      </c>
      <c r="G7" s="6">
        <v>1.8204099983540991</v>
      </c>
      <c r="H7" s="4">
        <v>1.8054155567068078</v>
      </c>
      <c r="I7" s="154">
        <v>40.707988079870532</v>
      </c>
      <c r="J7" s="7">
        <v>31.965708140629118</v>
      </c>
      <c r="K7" s="7">
        <v>24.519046506617322</v>
      </c>
      <c r="L7" s="7">
        <v>2.0511273456463806</v>
      </c>
      <c r="M7" s="322"/>
      <c r="N7" s="154">
        <v>40.707988079870532</v>
      </c>
      <c r="O7" s="7">
        <v>31.965708140629118</v>
      </c>
      <c r="P7" s="7">
        <v>24.519046506617322</v>
      </c>
      <c r="Q7" s="7">
        <v>2.0511273456463806</v>
      </c>
    </row>
    <row r="8" spans="1:17" s="3" customFormat="1" ht="18.75" hidden="1" outlineLevel="1" x14ac:dyDescent="0.25">
      <c r="A8" s="322">
        <v>4</v>
      </c>
      <c r="B8" s="425"/>
      <c r="C8" s="254">
        <v>486.7334008916709</v>
      </c>
      <c r="D8" s="255">
        <v>625000</v>
      </c>
      <c r="E8" s="256"/>
      <c r="F8" s="257">
        <v>2</v>
      </c>
      <c r="G8" s="6">
        <v>1.6957916244427058</v>
      </c>
      <c r="H8" s="4">
        <v>1.6807971827954145</v>
      </c>
      <c r="I8" s="154">
        <v>27.359995587180194</v>
      </c>
      <c r="J8" s="7">
        <v>31.531599519873204</v>
      </c>
      <c r="K8" s="7">
        <v>17.18326582558598</v>
      </c>
      <c r="L8" s="7">
        <v>3.9627594913039892</v>
      </c>
      <c r="M8" s="322"/>
      <c r="N8" s="154">
        <v>27.359995587180194</v>
      </c>
      <c r="O8" s="7">
        <v>31.531599519873204</v>
      </c>
      <c r="P8" s="7">
        <v>17.18326582558598</v>
      </c>
      <c r="Q8" s="7">
        <v>3.9627594913039892</v>
      </c>
    </row>
    <row r="9" spans="1:17" s="3" customFormat="1" ht="18.75" hidden="1" outlineLevel="1" x14ac:dyDescent="0.25">
      <c r="A9" s="322">
        <v>7</v>
      </c>
      <c r="B9" s="425"/>
      <c r="C9" s="260">
        <v>275.1390007005146</v>
      </c>
      <c r="D9" s="261">
        <v>900000</v>
      </c>
      <c r="E9" s="262"/>
      <c r="F9" s="263">
        <v>2</v>
      </c>
      <c r="G9" s="141">
        <v>1.7523748993695369</v>
      </c>
      <c r="H9" s="139">
        <v>1.7373804577222456</v>
      </c>
      <c r="I9" s="155">
        <v>32.367454616995531</v>
      </c>
      <c r="J9" s="153">
        <v>12.508073541384206</v>
      </c>
      <c r="K9" s="153">
        <v>20.969824639016615</v>
      </c>
      <c r="L9" s="153">
        <v>2.9585013063749872</v>
      </c>
      <c r="M9" s="322"/>
      <c r="N9" s="155">
        <v>32.367454616995531</v>
      </c>
      <c r="O9" s="334">
        <v>34</v>
      </c>
      <c r="P9" s="153">
        <v>20.969824639016615</v>
      </c>
      <c r="Q9" s="153">
        <v>2.9585013063749872</v>
      </c>
    </row>
    <row r="10" spans="1:17" s="3" customFormat="1" ht="18" collapsed="1" x14ac:dyDescent="0.25">
      <c r="A10" s="421" t="s">
        <v>23</v>
      </c>
      <c r="B10" s="264" t="s">
        <v>19</v>
      </c>
      <c r="C10" s="265">
        <v>349.22260437519952</v>
      </c>
      <c r="D10" s="266">
        <v>709687.5</v>
      </c>
      <c r="E10" s="267"/>
      <c r="F10" s="268">
        <v>2</v>
      </c>
      <c r="G10" s="269">
        <v>1.7578307082544034</v>
      </c>
      <c r="H10" s="270">
        <v>1.742836266607112</v>
      </c>
      <c r="I10" s="335">
        <f t="shared" ref="I10:L10" si="0">AVERAGE(I6:I9)</f>
        <v>38.889300800623204</v>
      </c>
      <c r="J10" s="336">
        <f t="shared" si="0"/>
        <v>28.555460721971787</v>
      </c>
      <c r="K10" s="336">
        <f t="shared" si="0"/>
        <v>19.832698066008781</v>
      </c>
      <c r="L10" s="336">
        <f t="shared" si="0"/>
        <v>2.7978714887901499</v>
      </c>
      <c r="M10" s="322"/>
      <c r="N10" s="335">
        <f t="shared" ref="N10:Q10" si="1">AVERAGE(N6:N9)</f>
        <v>38.889300800623204</v>
      </c>
      <c r="O10" s="336">
        <f t="shared" si="1"/>
        <v>33.928442336625736</v>
      </c>
      <c r="P10" s="336">
        <f t="shared" si="1"/>
        <v>19.832698066008781</v>
      </c>
      <c r="Q10" s="336">
        <f t="shared" si="1"/>
        <v>2.7978714887901499</v>
      </c>
    </row>
    <row r="11" spans="1:17" s="3" customFormat="1" ht="18" x14ac:dyDescent="0.25">
      <c r="A11" s="422"/>
      <c r="B11" s="276" t="s">
        <v>20</v>
      </c>
      <c r="C11" s="277">
        <v>50.4413510019561</v>
      </c>
      <c r="D11" s="278">
        <v>63893.578103880413</v>
      </c>
      <c r="E11" s="279"/>
      <c r="F11" s="280">
        <v>0</v>
      </c>
      <c r="G11" s="281">
        <v>2.5526039758539384E-2</v>
      </c>
      <c r="H11" s="282">
        <v>2.5526039758539384E-2</v>
      </c>
      <c r="I11" s="337">
        <f t="shared" ref="I11:L11" si="2">STDEV(I6:I9)/SQRT(I12)</f>
        <v>6.0708310187852677</v>
      </c>
      <c r="J11" s="338">
        <f t="shared" si="2"/>
        <v>5.5628287509704828</v>
      </c>
      <c r="K11" s="338">
        <f t="shared" si="2"/>
        <v>1.8336883884784723</v>
      </c>
      <c r="L11" s="338">
        <f t="shared" si="2"/>
        <v>0.43544725868481532</v>
      </c>
      <c r="M11" s="322"/>
      <c r="N11" s="337">
        <f t="shared" ref="N11:Q11" si="3">STDEV(N6:N9)/SQRT(N12)</f>
        <v>6.0708310187852677</v>
      </c>
      <c r="O11" s="338">
        <f t="shared" si="3"/>
        <v>1.5272363780195064</v>
      </c>
      <c r="P11" s="338">
        <f t="shared" si="3"/>
        <v>1.8336883884784723</v>
      </c>
      <c r="Q11" s="338">
        <f t="shared" si="3"/>
        <v>0.43544725868481532</v>
      </c>
    </row>
    <row r="12" spans="1:17" s="3" customFormat="1" ht="18" x14ac:dyDescent="0.25">
      <c r="A12" s="423"/>
      <c r="B12" s="288" t="s">
        <v>21</v>
      </c>
      <c r="C12" s="289">
        <v>4</v>
      </c>
      <c r="D12" s="290">
        <v>4</v>
      </c>
      <c r="E12" s="291"/>
      <c r="F12" s="291">
        <v>4</v>
      </c>
      <c r="G12" s="291">
        <v>4</v>
      </c>
      <c r="H12" s="291">
        <v>4</v>
      </c>
      <c r="I12" s="339">
        <f t="shared" ref="I12:L12" si="4">COUNT(I6:I9)</f>
        <v>4</v>
      </c>
      <c r="J12" s="290">
        <f t="shared" si="4"/>
        <v>4</v>
      </c>
      <c r="K12" s="290">
        <f t="shared" si="4"/>
        <v>4</v>
      </c>
      <c r="L12" s="290">
        <f t="shared" si="4"/>
        <v>4</v>
      </c>
      <c r="M12" s="322"/>
      <c r="N12" s="339">
        <f t="shared" ref="N12:Q12" si="5">COUNT(N6:N9)</f>
        <v>4</v>
      </c>
      <c r="O12" s="290">
        <f t="shared" si="5"/>
        <v>4</v>
      </c>
      <c r="P12" s="290">
        <f t="shared" si="5"/>
        <v>4</v>
      </c>
      <c r="Q12" s="290">
        <f t="shared" si="5"/>
        <v>4</v>
      </c>
    </row>
    <row r="13" spans="1:17" s="3" customFormat="1" ht="18" x14ac:dyDescent="0.25">
      <c r="A13" s="322"/>
      <c r="B13" s="302"/>
      <c r="C13" s="303"/>
      <c r="D13" s="304"/>
      <c r="E13" s="305"/>
      <c r="F13" s="306"/>
      <c r="G13" s="144"/>
      <c r="H13" s="142"/>
      <c r="I13" s="340"/>
      <c r="J13" s="341"/>
      <c r="K13" s="341"/>
      <c r="L13" s="341"/>
      <c r="M13" s="322"/>
      <c r="N13" s="340"/>
      <c r="O13" s="341"/>
      <c r="P13" s="341"/>
      <c r="Q13" s="341"/>
    </row>
    <row r="14" spans="1:17" s="3" customFormat="1" ht="18.75" hidden="1" outlineLevel="1" x14ac:dyDescent="0.25">
      <c r="A14" s="322">
        <v>1</v>
      </c>
      <c r="B14" s="424" t="s">
        <v>24</v>
      </c>
      <c r="C14" s="254">
        <v>362.91195280876298</v>
      </c>
      <c r="D14" s="255">
        <v>653750</v>
      </c>
      <c r="E14" s="256"/>
      <c r="F14" s="257">
        <v>2</v>
      </c>
      <c r="G14" s="6">
        <v>1.7627463108512713</v>
      </c>
      <c r="H14" s="4">
        <v>1.7327574275566888</v>
      </c>
      <c r="I14" s="154">
        <v>79.110931190036268</v>
      </c>
      <c r="J14" s="7">
        <v>40.600512187319922</v>
      </c>
      <c r="K14" s="7">
        <v>52.020394133991921</v>
      </c>
      <c r="L14" s="7">
        <v>22.141709660923286</v>
      </c>
      <c r="M14" s="322"/>
      <c r="N14" s="154">
        <v>79.110931190036268</v>
      </c>
      <c r="O14" s="7">
        <v>40.600512187319922</v>
      </c>
      <c r="P14" s="7">
        <v>52.020394133991921</v>
      </c>
      <c r="Q14" s="7">
        <v>22.141709660923286</v>
      </c>
    </row>
    <row r="15" spans="1:17" s="3" customFormat="1" ht="18.75" hidden="1" outlineLevel="1" x14ac:dyDescent="0.25">
      <c r="A15" s="322">
        <v>3</v>
      </c>
      <c r="B15" s="425"/>
      <c r="C15" s="254">
        <v>272.10606309984968</v>
      </c>
      <c r="D15" s="255">
        <v>660000</v>
      </c>
      <c r="E15" s="256"/>
      <c r="F15" s="257">
        <v>2</v>
      </c>
      <c r="G15" s="6">
        <v>1.8204099983540991</v>
      </c>
      <c r="H15" s="4">
        <v>1.7904211150595166</v>
      </c>
      <c r="I15" s="154">
        <v>74.201359440732361</v>
      </c>
      <c r="J15" s="7">
        <v>36.540631820230487</v>
      </c>
      <c r="K15" s="7">
        <v>43.824531736949488</v>
      </c>
      <c r="L15" s="7">
        <v>15.899139818905732</v>
      </c>
      <c r="M15" s="322"/>
      <c r="N15" s="154">
        <v>74.201359440732361</v>
      </c>
      <c r="O15" s="7">
        <v>36.540631820230487</v>
      </c>
      <c r="P15" s="7">
        <v>43.824531736949488</v>
      </c>
      <c r="Q15" s="7">
        <v>15.899139818905732</v>
      </c>
    </row>
    <row r="16" spans="1:17" s="3" customFormat="1" ht="18.75" hidden="1" outlineLevel="1" x14ac:dyDescent="0.25">
      <c r="A16" s="322">
        <v>4</v>
      </c>
      <c r="B16" s="425"/>
      <c r="C16" s="254">
        <v>486.7334008916709</v>
      </c>
      <c r="D16" s="255">
        <v>625000</v>
      </c>
      <c r="E16" s="256"/>
      <c r="F16" s="257">
        <v>2</v>
      </c>
      <c r="G16" s="6">
        <v>1.6957916244427058</v>
      </c>
      <c r="H16" s="4">
        <v>1.6658027411481233</v>
      </c>
      <c r="I16" s="154">
        <v>53.551254853132697</v>
      </c>
      <c r="J16" s="7">
        <v>30.948054530022588</v>
      </c>
      <c r="K16" s="7">
        <v>40.309403212291393</v>
      </c>
      <c r="L16" s="7">
        <v>24.032721235737434</v>
      </c>
      <c r="M16" s="322"/>
      <c r="N16" s="154">
        <v>53.551254853132697</v>
      </c>
      <c r="O16" s="7">
        <v>30.948054530022588</v>
      </c>
      <c r="P16" s="7">
        <v>40.309403212291393</v>
      </c>
      <c r="Q16" s="7">
        <v>24.032721235737434</v>
      </c>
    </row>
    <row r="17" spans="1:17" s="3" customFormat="1" ht="18.75" hidden="1" outlineLevel="1" x14ac:dyDescent="0.25">
      <c r="A17" s="322">
        <v>7</v>
      </c>
      <c r="B17" s="425"/>
      <c r="C17" s="260">
        <v>275.1390007005146</v>
      </c>
      <c r="D17" s="261">
        <v>900000</v>
      </c>
      <c r="E17" s="262"/>
      <c r="F17" s="263">
        <v>2</v>
      </c>
      <c r="G17" s="141">
        <v>1.7523748993695369</v>
      </c>
      <c r="H17" s="139">
        <v>1.7223860160749545</v>
      </c>
      <c r="I17" s="155">
        <v>44.624568925475337</v>
      </c>
      <c r="J17" s="153">
        <v>18.999151513750874</v>
      </c>
      <c r="K17" s="153">
        <v>35.626035250731853</v>
      </c>
      <c r="L17" s="153">
        <v>12.242795555349446</v>
      </c>
      <c r="M17" s="322"/>
      <c r="N17" s="155">
        <v>44.624568925475337</v>
      </c>
      <c r="O17" s="153">
        <v>18.999151513750874</v>
      </c>
      <c r="P17" s="153">
        <v>35.626035250731853</v>
      </c>
      <c r="Q17" s="153">
        <v>12.242795555349446</v>
      </c>
    </row>
    <row r="18" spans="1:17" s="3" customFormat="1" ht="18" collapsed="1" x14ac:dyDescent="0.25">
      <c r="A18" s="421" t="s">
        <v>24</v>
      </c>
      <c r="B18" s="264" t="s">
        <v>19</v>
      </c>
      <c r="C18" s="265">
        <v>349.22260437519952</v>
      </c>
      <c r="D18" s="266">
        <v>709687.5</v>
      </c>
      <c r="E18" s="267"/>
      <c r="F18" s="268">
        <v>2</v>
      </c>
      <c r="G18" s="269">
        <v>1.7578307082544034</v>
      </c>
      <c r="H18" s="270">
        <v>1.7278418249598206</v>
      </c>
      <c r="I18" s="335">
        <f t="shared" ref="I18:L18" si="6">AVERAGE(I14:I17)</f>
        <v>62.872028602344166</v>
      </c>
      <c r="J18" s="336">
        <f t="shared" si="6"/>
        <v>31.772087512830968</v>
      </c>
      <c r="K18" s="336">
        <f t="shared" si="6"/>
        <v>42.945091083491164</v>
      </c>
      <c r="L18" s="336">
        <f t="shared" si="6"/>
        <v>18.579091567728973</v>
      </c>
      <c r="M18" s="322"/>
      <c r="N18" s="335">
        <f t="shared" ref="N18:Q18" si="7">AVERAGE(N14:N17)</f>
        <v>62.872028602344166</v>
      </c>
      <c r="O18" s="336">
        <f t="shared" si="7"/>
        <v>31.772087512830968</v>
      </c>
      <c r="P18" s="336">
        <f t="shared" si="7"/>
        <v>42.945091083491164</v>
      </c>
      <c r="Q18" s="336">
        <f t="shared" si="7"/>
        <v>18.579091567728973</v>
      </c>
    </row>
    <row r="19" spans="1:17" s="3" customFormat="1" ht="18" x14ac:dyDescent="0.25">
      <c r="A19" s="422"/>
      <c r="B19" s="276" t="s">
        <v>20</v>
      </c>
      <c r="C19" s="277">
        <v>50.4413510019561</v>
      </c>
      <c r="D19" s="278">
        <v>63893.578103880413</v>
      </c>
      <c r="E19" s="279"/>
      <c r="F19" s="280">
        <v>0</v>
      </c>
      <c r="G19" s="281">
        <v>2.5526039758539384E-2</v>
      </c>
      <c r="H19" s="282">
        <v>2.5526039758545185E-2</v>
      </c>
      <c r="I19" s="337">
        <f t="shared" ref="I19:L19" si="8">STDEV(I14:I17)/SQRT(I20)</f>
        <v>8.2254802415074266</v>
      </c>
      <c r="J19" s="338">
        <f t="shared" si="8"/>
        <v>4.6949176549231613</v>
      </c>
      <c r="K19" s="338">
        <f t="shared" si="8"/>
        <v>3.4598888488748321</v>
      </c>
      <c r="L19" s="338">
        <f t="shared" si="8"/>
        <v>2.7350367573132548</v>
      </c>
      <c r="M19" s="322"/>
      <c r="N19" s="337">
        <f t="shared" ref="N19:Q19" si="9">STDEV(N14:N17)/SQRT(N20)</f>
        <v>8.2254802415074266</v>
      </c>
      <c r="O19" s="338">
        <f t="shared" si="9"/>
        <v>4.6949176549231613</v>
      </c>
      <c r="P19" s="338">
        <f t="shared" si="9"/>
        <v>3.4598888488748321</v>
      </c>
      <c r="Q19" s="338">
        <f t="shared" si="9"/>
        <v>2.7350367573132548</v>
      </c>
    </row>
    <row r="20" spans="1:17" s="3" customFormat="1" ht="18" x14ac:dyDescent="0.25">
      <c r="A20" s="423"/>
      <c r="B20" s="288" t="s">
        <v>21</v>
      </c>
      <c r="C20" s="289">
        <v>4</v>
      </c>
      <c r="D20" s="290">
        <v>4</v>
      </c>
      <c r="E20" s="291"/>
      <c r="F20" s="291">
        <v>4</v>
      </c>
      <c r="G20" s="291">
        <v>4</v>
      </c>
      <c r="H20" s="291">
        <v>4</v>
      </c>
      <c r="I20" s="339">
        <f t="shared" ref="I20:L20" si="10">COUNT(I14:I17)</f>
        <v>4</v>
      </c>
      <c r="J20" s="290">
        <f t="shared" si="10"/>
        <v>4</v>
      </c>
      <c r="K20" s="290">
        <f t="shared" si="10"/>
        <v>4</v>
      </c>
      <c r="L20" s="290">
        <f t="shared" si="10"/>
        <v>4</v>
      </c>
      <c r="M20" s="322"/>
      <c r="N20" s="339">
        <f t="shared" ref="N20:Q20" si="11">COUNT(N14:N17)</f>
        <v>4</v>
      </c>
      <c r="O20" s="290">
        <f t="shared" si="11"/>
        <v>4</v>
      </c>
      <c r="P20" s="290">
        <f t="shared" si="11"/>
        <v>4</v>
      </c>
      <c r="Q20" s="290">
        <f t="shared" si="11"/>
        <v>4</v>
      </c>
    </row>
    <row r="21" spans="1:17" s="3" customFormat="1" ht="18" x14ac:dyDescent="0.25">
      <c r="A21" s="322"/>
      <c r="B21" s="302"/>
      <c r="C21" s="303"/>
      <c r="D21" s="304"/>
      <c r="E21" s="305"/>
      <c r="F21" s="306"/>
      <c r="G21" s="144"/>
      <c r="H21" s="142"/>
      <c r="I21" s="340"/>
      <c r="J21" s="341"/>
      <c r="K21" s="341"/>
      <c r="L21" s="341"/>
      <c r="M21" s="322"/>
      <c r="N21" s="340"/>
      <c r="O21" s="341"/>
      <c r="P21" s="341"/>
      <c r="Q21" s="341"/>
    </row>
    <row r="22" spans="1:17" s="3" customFormat="1" ht="18.75" hidden="1" outlineLevel="1" x14ac:dyDescent="0.25">
      <c r="A22" s="322">
        <v>1</v>
      </c>
      <c r="B22" s="424" t="s">
        <v>25</v>
      </c>
      <c r="C22" s="254">
        <v>362.91195280876298</v>
      </c>
      <c r="D22" s="255">
        <v>653750</v>
      </c>
      <c r="E22" s="256"/>
      <c r="F22" s="257">
        <v>2</v>
      </c>
      <c r="G22" s="6">
        <v>1.7627463108512713</v>
      </c>
      <c r="H22" s="4">
        <v>1.7160236055760092</v>
      </c>
      <c r="I22" s="154">
        <v>113.86423472407233</v>
      </c>
      <c r="J22" s="7">
        <v>39.505971953849624</v>
      </c>
      <c r="K22" s="7">
        <v>22.479414027593357</v>
      </c>
      <c r="L22" s="7">
        <v>1.4653586564794776</v>
      </c>
      <c r="M22" s="322"/>
      <c r="N22" s="342">
        <v>24</v>
      </c>
      <c r="O22" s="7">
        <v>39.505971953849624</v>
      </c>
      <c r="P22" s="7">
        <v>22.479414027593357</v>
      </c>
      <c r="Q22" s="7">
        <v>1.4653586564794776</v>
      </c>
    </row>
    <row r="23" spans="1:17" s="3" customFormat="1" ht="18.75" hidden="1" outlineLevel="1" x14ac:dyDescent="0.25">
      <c r="A23" s="322">
        <v>3</v>
      </c>
      <c r="B23" s="425"/>
      <c r="C23" s="254">
        <v>272.10606309984968</v>
      </c>
      <c r="D23" s="255">
        <v>660000</v>
      </c>
      <c r="E23" s="256"/>
      <c r="F23" s="257">
        <v>2</v>
      </c>
      <c r="G23" s="6">
        <v>1.8204099983540991</v>
      </c>
      <c r="H23" s="4">
        <v>1.773687293078837</v>
      </c>
      <c r="I23" s="154">
        <v>31.854855855760221</v>
      </c>
      <c r="J23" s="7">
        <v>38.996548110446042</v>
      </c>
      <c r="K23" s="7">
        <v>28.854654930715494</v>
      </c>
      <c r="L23" s="7">
        <v>1.8656547086198523</v>
      </c>
      <c r="M23" s="322"/>
      <c r="N23" s="154">
        <v>31.854855855760221</v>
      </c>
      <c r="O23" s="7">
        <v>38.996548110446042</v>
      </c>
      <c r="P23" s="7">
        <v>28.854654930715494</v>
      </c>
      <c r="Q23" s="7">
        <v>1.8656547086198523</v>
      </c>
    </row>
    <row r="24" spans="1:17" s="3" customFormat="1" ht="18.75" hidden="1" outlineLevel="1" x14ac:dyDescent="0.25">
      <c r="A24" s="322">
        <v>4</v>
      </c>
      <c r="B24" s="425"/>
      <c r="C24" s="254">
        <v>486.7334008916709</v>
      </c>
      <c r="D24" s="255">
        <v>625000</v>
      </c>
      <c r="E24" s="256"/>
      <c r="F24" s="257">
        <v>2</v>
      </c>
      <c r="G24" s="6">
        <v>1.6957916244427058</v>
      </c>
      <c r="H24" s="4">
        <v>1.6490689191674437</v>
      </c>
      <c r="I24" s="154">
        <v>17.923550628684392</v>
      </c>
      <c r="J24" s="7">
        <v>32.824319837954832</v>
      </c>
      <c r="K24" s="7">
        <v>17.335418637855298</v>
      </c>
      <c r="L24" s="7">
        <v>2.7482267958408513</v>
      </c>
      <c r="M24" s="322"/>
      <c r="N24" s="154">
        <v>17.923550628684392</v>
      </c>
      <c r="O24" s="7">
        <v>32.824319837954832</v>
      </c>
      <c r="P24" s="7">
        <v>17.335418637855298</v>
      </c>
      <c r="Q24" s="7">
        <v>2.7482267958408513</v>
      </c>
    </row>
    <row r="25" spans="1:17" s="3" customFormat="1" ht="18.75" hidden="1" outlineLevel="1" x14ac:dyDescent="0.25">
      <c r="A25" s="322">
        <v>7</v>
      </c>
      <c r="B25" s="425"/>
      <c r="C25" s="260">
        <v>275.1390007005146</v>
      </c>
      <c r="D25" s="261">
        <v>900000</v>
      </c>
      <c r="E25" s="262"/>
      <c r="F25" s="263">
        <v>2</v>
      </c>
      <c r="G25" s="141">
        <v>1.7523748993695369</v>
      </c>
      <c r="H25" s="139">
        <v>1.7056521940942748</v>
      </c>
      <c r="I25" s="155">
        <v>22.59308262384247</v>
      </c>
      <c r="J25" s="153">
        <v>18.60046619901205</v>
      </c>
      <c r="K25" s="153">
        <v>21.558217576488854</v>
      </c>
      <c r="L25" s="153">
        <v>2.1650661907404625</v>
      </c>
      <c r="M25" s="322"/>
      <c r="N25" s="155">
        <v>22.59308262384247</v>
      </c>
      <c r="O25" s="153">
        <v>18.60046619901205</v>
      </c>
      <c r="P25" s="153">
        <v>21.558217576488854</v>
      </c>
      <c r="Q25" s="153">
        <v>2.1650661907404625</v>
      </c>
    </row>
    <row r="26" spans="1:17" s="3" customFormat="1" ht="18" collapsed="1" x14ac:dyDescent="0.25">
      <c r="A26" s="421" t="s">
        <v>25</v>
      </c>
      <c r="B26" s="264" t="s">
        <v>19</v>
      </c>
      <c r="C26" s="265">
        <v>349.22260437519952</v>
      </c>
      <c r="D26" s="266">
        <v>709687.5</v>
      </c>
      <c r="E26" s="267"/>
      <c r="F26" s="268">
        <v>2</v>
      </c>
      <c r="G26" s="269">
        <v>1.7578307082544034</v>
      </c>
      <c r="H26" s="270">
        <v>1.711108002979141</v>
      </c>
      <c r="I26" s="335">
        <f t="shared" ref="I26:L26" si="12">AVERAGE(I22:I25)</f>
        <v>46.558930958089846</v>
      </c>
      <c r="J26" s="336">
        <f t="shared" si="12"/>
        <v>32.48182652531564</v>
      </c>
      <c r="K26" s="336">
        <f t="shared" si="12"/>
        <v>22.556926293163251</v>
      </c>
      <c r="L26" s="336">
        <f t="shared" si="12"/>
        <v>2.0610765879201609</v>
      </c>
      <c r="M26" s="322"/>
      <c r="N26" s="335">
        <f t="shared" ref="N26:Q26" si="13">AVERAGE(N22:N25)</f>
        <v>24.09287227707177</v>
      </c>
      <c r="O26" s="336">
        <f t="shared" si="13"/>
        <v>32.48182652531564</v>
      </c>
      <c r="P26" s="336">
        <f t="shared" si="13"/>
        <v>22.556926293163251</v>
      </c>
      <c r="Q26" s="336">
        <f t="shared" si="13"/>
        <v>2.0610765879201609</v>
      </c>
    </row>
    <row r="27" spans="1:17" s="3" customFormat="1" ht="18" x14ac:dyDescent="0.25">
      <c r="A27" s="422"/>
      <c r="B27" s="276" t="s">
        <v>20</v>
      </c>
      <c r="C27" s="277">
        <v>50.4413510019561</v>
      </c>
      <c r="D27" s="278">
        <v>63893.578103880413</v>
      </c>
      <c r="E27" s="279"/>
      <c r="F27" s="280">
        <v>0</v>
      </c>
      <c r="G27" s="281">
        <v>2.5526039758539384E-2</v>
      </c>
      <c r="H27" s="282">
        <v>2.5526039758545185E-2</v>
      </c>
      <c r="I27" s="337">
        <f t="shared" ref="I27:L27" si="14">STDEV(I22:I25)/SQRT(I28)</f>
        <v>22.621082778085537</v>
      </c>
      <c r="J27" s="338">
        <f t="shared" si="14"/>
        <v>4.8698877683066835</v>
      </c>
      <c r="K27" s="338">
        <f t="shared" si="14"/>
        <v>2.3792322893243028</v>
      </c>
      <c r="L27" s="338">
        <f t="shared" si="14"/>
        <v>0.27019419104436165</v>
      </c>
      <c r="M27" s="322"/>
      <c r="N27" s="337">
        <f t="shared" ref="N27:Q27" si="15">STDEV(N22:N25)/SQRT(N28)</f>
        <v>2.894922465007669</v>
      </c>
      <c r="O27" s="338">
        <f t="shared" si="15"/>
        <v>4.8698877683066835</v>
      </c>
      <c r="P27" s="338">
        <f t="shared" si="15"/>
        <v>2.3792322893243028</v>
      </c>
      <c r="Q27" s="338">
        <f t="shared" si="15"/>
        <v>0.27019419104436165</v>
      </c>
    </row>
    <row r="28" spans="1:17" s="3" customFormat="1" ht="18" x14ac:dyDescent="0.25">
      <c r="A28" s="423"/>
      <c r="B28" s="288" t="s">
        <v>21</v>
      </c>
      <c r="C28" s="289">
        <v>4</v>
      </c>
      <c r="D28" s="290">
        <v>4</v>
      </c>
      <c r="E28" s="291"/>
      <c r="F28" s="291">
        <v>4</v>
      </c>
      <c r="G28" s="291">
        <v>4</v>
      </c>
      <c r="H28" s="291">
        <v>4</v>
      </c>
      <c r="I28" s="339">
        <f t="shared" ref="I28:L28" si="16">COUNT(I22:I25)</f>
        <v>4</v>
      </c>
      <c r="J28" s="290">
        <f t="shared" si="16"/>
        <v>4</v>
      </c>
      <c r="K28" s="290">
        <f t="shared" si="16"/>
        <v>4</v>
      </c>
      <c r="L28" s="290">
        <f t="shared" si="16"/>
        <v>4</v>
      </c>
      <c r="M28" s="322"/>
      <c r="N28" s="339">
        <f t="shared" ref="N28:Q28" si="17">COUNT(N22:N25)</f>
        <v>4</v>
      </c>
      <c r="O28" s="290">
        <f t="shared" si="17"/>
        <v>4</v>
      </c>
      <c r="P28" s="290">
        <f t="shared" si="17"/>
        <v>4</v>
      </c>
      <c r="Q28" s="290">
        <f t="shared" si="17"/>
        <v>4</v>
      </c>
    </row>
    <row r="29" spans="1:17" s="3" customFormat="1" ht="18" x14ac:dyDescent="0.25">
      <c r="A29" s="322"/>
      <c r="B29" s="302"/>
      <c r="C29" s="303"/>
      <c r="D29" s="304"/>
      <c r="E29" s="305"/>
      <c r="F29" s="306"/>
      <c r="G29" s="144"/>
      <c r="H29" s="142"/>
      <c r="I29" s="340"/>
      <c r="J29" s="341"/>
      <c r="K29" s="341"/>
      <c r="L29" s="341"/>
      <c r="M29" s="322"/>
      <c r="N29" s="340"/>
      <c r="O29" s="341"/>
      <c r="P29" s="341"/>
      <c r="Q29" s="341"/>
    </row>
    <row r="30" spans="1:17" s="3" customFormat="1" ht="18.75" hidden="1" outlineLevel="1" x14ac:dyDescent="0.25">
      <c r="A30" s="322">
        <v>1</v>
      </c>
      <c r="B30" s="424" t="s">
        <v>26</v>
      </c>
      <c r="C30" s="254">
        <v>362.91195280876298</v>
      </c>
      <c r="D30" s="255">
        <v>653750</v>
      </c>
      <c r="E30" s="256"/>
      <c r="F30" s="257">
        <v>2</v>
      </c>
      <c r="G30" s="6">
        <v>1.7627463108512713</v>
      </c>
      <c r="H30" s="4">
        <v>1.6693009003007473</v>
      </c>
      <c r="I30" s="154">
        <v>80.324280716333504</v>
      </c>
      <c r="J30" s="7"/>
      <c r="K30" s="7">
        <v>51.843431129654022</v>
      </c>
      <c r="L30" s="7">
        <v>22.3131571557382</v>
      </c>
      <c r="M30" s="322"/>
      <c r="N30" s="154">
        <v>80.324280716333504</v>
      </c>
      <c r="O30" s="7"/>
      <c r="P30" s="7">
        <v>51.843431129654022</v>
      </c>
      <c r="Q30" s="7">
        <v>22.3131571557382</v>
      </c>
    </row>
    <row r="31" spans="1:17" s="3" customFormat="1" ht="18.75" hidden="1" outlineLevel="1" x14ac:dyDescent="0.25">
      <c r="A31" s="322">
        <v>3</v>
      </c>
      <c r="B31" s="425"/>
      <c r="C31" s="254">
        <v>272.10606309984968</v>
      </c>
      <c r="D31" s="255">
        <v>660000</v>
      </c>
      <c r="E31" s="256"/>
      <c r="F31" s="257">
        <v>2</v>
      </c>
      <c r="G31" s="6">
        <v>1.8204099983540991</v>
      </c>
      <c r="H31" s="4">
        <v>1.7269645878035751</v>
      </c>
      <c r="I31" s="154">
        <v>95.625020103380251</v>
      </c>
      <c r="J31" s="7">
        <v>49.301743867789661</v>
      </c>
      <c r="K31" s="7">
        <v>44.59208272548976</v>
      </c>
      <c r="L31" s="7">
        <v>12.866092116271822</v>
      </c>
      <c r="M31" s="322"/>
      <c r="N31" s="154">
        <v>95.625020103380251</v>
      </c>
      <c r="O31" s="7">
        <v>49.301743867789661</v>
      </c>
      <c r="P31" s="7">
        <v>44.59208272548976</v>
      </c>
      <c r="Q31" s="7">
        <v>12.866092116271822</v>
      </c>
    </row>
    <row r="32" spans="1:17" s="3" customFormat="1" ht="18.75" hidden="1" outlineLevel="1" x14ac:dyDescent="0.25">
      <c r="A32" s="322">
        <v>4</v>
      </c>
      <c r="B32" s="425"/>
      <c r="C32" s="254">
        <v>486.7334008916709</v>
      </c>
      <c r="D32" s="255">
        <v>625000</v>
      </c>
      <c r="E32" s="256"/>
      <c r="F32" s="257">
        <v>2</v>
      </c>
      <c r="G32" s="6">
        <v>1.6957916244427058</v>
      </c>
      <c r="H32" s="4">
        <v>1.6023462138921818</v>
      </c>
      <c r="I32" s="154">
        <v>58.178996407582204</v>
      </c>
      <c r="J32" s="7">
        <v>49.79370976980649</v>
      </c>
      <c r="K32" s="7">
        <v>44.20603179118411</v>
      </c>
      <c r="L32" s="7">
        <v>20.534126077184379</v>
      </c>
      <c r="M32" s="322"/>
      <c r="N32" s="154">
        <v>58.178996407582204</v>
      </c>
      <c r="O32" s="7">
        <v>49.79370976980649</v>
      </c>
      <c r="P32" s="7">
        <v>44.20603179118411</v>
      </c>
      <c r="Q32" s="7">
        <v>20.534126077184379</v>
      </c>
    </row>
    <row r="33" spans="1:17" s="3" customFormat="1" ht="18.75" hidden="1" outlineLevel="1" x14ac:dyDescent="0.25">
      <c r="A33" s="322">
        <v>7</v>
      </c>
      <c r="B33" s="425"/>
      <c r="C33" s="260">
        <v>275.1390007005146</v>
      </c>
      <c r="D33" s="261">
        <v>900000</v>
      </c>
      <c r="E33" s="262"/>
      <c r="F33" s="263">
        <v>2</v>
      </c>
      <c r="G33" s="141">
        <v>1.7523748993695369</v>
      </c>
      <c r="H33" s="139">
        <v>1.6589294888190129</v>
      </c>
      <c r="I33" s="155">
        <v>47.064622941989299</v>
      </c>
      <c r="J33" s="153">
        <v>20.018175844478023</v>
      </c>
      <c r="K33" s="153">
        <v>40.321288189118953</v>
      </c>
      <c r="L33" s="153">
        <v>9.789260564397706</v>
      </c>
      <c r="M33" s="322"/>
      <c r="N33" s="155">
        <v>47.064622941989299</v>
      </c>
      <c r="O33" s="153">
        <v>20.018175844478023</v>
      </c>
      <c r="P33" s="153">
        <v>40.321288189118953</v>
      </c>
      <c r="Q33" s="153">
        <v>9.789260564397706</v>
      </c>
    </row>
    <row r="34" spans="1:17" s="3" customFormat="1" ht="18" collapsed="1" x14ac:dyDescent="0.25">
      <c r="A34" s="421" t="s">
        <v>26</v>
      </c>
      <c r="B34" s="264" t="s">
        <v>19</v>
      </c>
      <c r="C34" s="265">
        <v>349.22260437519952</v>
      </c>
      <c r="D34" s="266">
        <v>709687.5</v>
      </c>
      <c r="E34" s="267"/>
      <c r="F34" s="268">
        <v>2</v>
      </c>
      <c r="G34" s="269">
        <v>1.7578307082544034</v>
      </c>
      <c r="H34" s="270">
        <v>1.6643852977038791</v>
      </c>
      <c r="I34" s="335">
        <f t="shared" ref="I34:L34" si="18">AVERAGE(I30:I33)</f>
        <v>70.298230042321308</v>
      </c>
      <c r="J34" s="336">
        <f t="shared" si="18"/>
        <v>39.704543160691394</v>
      </c>
      <c r="K34" s="336">
        <f t="shared" si="18"/>
        <v>45.240708458861711</v>
      </c>
      <c r="L34" s="336">
        <f t="shared" si="18"/>
        <v>16.375658978398029</v>
      </c>
      <c r="M34" s="322"/>
      <c r="N34" s="335">
        <f t="shared" ref="N34:Q34" si="19">AVERAGE(N30:N33)</f>
        <v>70.298230042321308</v>
      </c>
      <c r="O34" s="336">
        <f t="shared" si="19"/>
        <v>39.704543160691394</v>
      </c>
      <c r="P34" s="336">
        <f t="shared" si="19"/>
        <v>45.240708458861711</v>
      </c>
      <c r="Q34" s="336">
        <f t="shared" si="19"/>
        <v>16.375658978398029</v>
      </c>
    </row>
    <row r="35" spans="1:17" s="3" customFormat="1" ht="18" x14ac:dyDescent="0.25">
      <c r="A35" s="422"/>
      <c r="B35" s="276" t="s">
        <v>20</v>
      </c>
      <c r="C35" s="277">
        <v>50.4413510019561</v>
      </c>
      <c r="D35" s="278">
        <v>63893.578103880413</v>
      </c>
      <c r="E35" s="279"/>
      <c r="F35" s="280">
        <v>0</v>
      </c>
      <c r="G35" s="281">
        <v>2.5526039758539384E-2</v>
      </c>
      <c r="H35" s="282">
        <v>2.5526039758545185E-2</v>
      </c>
      <c r="I35" s="337">
        <f t="shared" ref="I35:L35" si="20">STDEV(I30:I33)/SQRT(I36)</f>
        <v>10.911172827660081</v>
      </c>
      <c r="J35" s="338">
        <f t="shared" si="20"/>
        <v>9.8442081312455407</v>
      </c>
      <c r="K35" s="338">
        <f t="shared" si="20"/>
        <v>2.4029133984668727</v>
      </c>
      <c r="L35" s="338">
        <f t="shared" si="20"/>
        <v>3.0033930374007358</v>
      </c>
      <c r="M35" s="322"/>
      <c r="N35" s="337">
        <f t="shared" ref="N35:Q35" si="21">STDEV(N30:N33)/SQRT(N36)</f>
        <v>10.911172827660081</v>
      </c>
      <c r="O35" s="338">
        <f t="shared" si="21"/>
        <v>9.8442081312455407</v>
      </c>
      <c r="P35" s="338">
        <f t="shared" si="21"/>
        <v>2.4029133984668727</v>
      </c>
      <c r="Q35" s="338">
        <f t="shared" si="21"/>
        <v>3.0033930374007358</v>
      </c>
    </row>
    <row r="36" spans="1:17" s="3" customFormat="1" ht="18" x14ac:dyDescent="0.25">
      <c r="A36" s="423"/>
      <c r="B36" s="288" t="s">
        <v>21</v>
      </c>
      <c r="C36" s="289">
        <v>4</v>
      </c>
      <c r="D36" s="290">
        <v>4</v>
      </c>
      <c r="E36" s="291"/>
      <c r="F36" s="291">
        <v>4</v>
      </c>
      <c r="G36" s="291">
        <v>4</v>
      </c>
      <c r="H36" s="291">
        <v>4</v>
      </c>
      <c r="I36" s="339">
        <f t="shared" ref="I36:L36" si="22">COUNT(I30:I33)</f>
        <v>4</v>
      </c>
      <c r="J36" s="290">
        <f t="shared" si="22"/>
        <v>3</v>
      </c>
      <c r="K36" s="290">
        <f t="shared" si="22"/>
        <v>4</v>
      </c>
      <c r="L36" s="290">
        <f t="shared" si="22"/>
        <v>4</v>
      </c>
      <c r="M36" s="322"/>
      <c r="N36" s="339">
        <f t="shared" ref="N36:Q36" si="23">COUNT(N30:N33)</f>
        <v>4</v>
      </c>
      <c r="O36" s="290">
        <f t="shared" si="23"/>
        <v>3</v>
      </c>
      <c r="P36" s="290">
        <f t="shared" si="23"/>
        <v>4</v>
      </c>
      <c r="Q36" s="290">
        <f t="shared" si="23"/>
        <v>4</v>
      </c>
    </row>
    <row r="37" spans="1:17" s="3" customFormat="1" x14ac:dyDescent="0.25">
      <c r="A37" s="322"/>
      <c r="B37" s="322"/>
      <c r="C37" s="323"/>
      <c r="D37" s="322"/>
      <c r="E37" s="322"/>
      <c r="F37" s="324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</row>
    <row r="38" spans="1:17" s="3" customFormat="1" x14ac:dyDescent="0.25">
      <c r="A38" s="322"/>
      <c r="B38" s="322"/>
      <c r="C38" s="322"/>
      <c r="D38" s="322"/>
      <c r="E38" s="322"/>
      <c r="F38" s="325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</row>
    <row r="39" spans="1:17" s="1" customFormat="1" ht="20.25" x14ac:dyDescent="0.2">
      <c r="A39" s="311"/>
      <c r="B39" s="312"/>
      <c r="C39" s="312"/>
      <c r="D39" s="312"/>
      <c r="E39" s="312"/>
      <c r="F39" s="312"/>
      <c r="G39" s="312"/>
      <c r="H39" s="312"/>
      <c r="I39" s="395" t="s">
        <v>27</v>
      </c>
      <c r="J39" s="396"/>
      <c r="K39" s="396"/>
      <c r="L39" s="397"/>
      <c r="M39" s="311"/>
      <c r="N39" s="395" t="s">
        <v>27</v>
      </c>
      <c r="O39" s="396"/>
      <c r="P39" s="396"/>
      <c r="Q39" s="397"/>
    </row>
    <row r="40" spans="1:17" s="1" customFormat="1" ht="20.25" x14ac:dyDescent="0.2">
      <c r="A40" s="312"/>
      <c r="B40" s="312"/>
      <c r="C40" s="312"/>
      <c r="D40" s="312"/>
      <c r="E40" s="312"/>
      <c r="F40" s="312"/>
      <c r="G40" s="312"/>
      <c r="H40" s="312"/>
      <c r="I40" s="398"/>
      <c r="J40" s="399"/>
      <c r="K40" s="399"/>
      <c r="L40" s="400"/>
      <c r="M40" s="311"/>
      <c r="N40" s="398"/>
      <c r="O40" s="399"/>
      <c r="P40" s="399"/>
      <c r="Q40" s="400"/>
    </row>
    <row r="41" spans="1:17" s="1" customFormat="1" ht="20.25" x14ac:dyDescent="0.3">
      <c r="A41" s="311"/>
      <c r="B41" s="313"/>
      <c r="C41" s="314"/>
      <c r="D41" s="315"/>
      <c r="E41" s="316"/>
      <c r="F41" s="317"/>
      <c r="G41" s="318"/>
      <c r="H41" s="319"/>
      <c r="I41" s="330" t="s">
        <v>3</v>
      </c>
      <c r="J41" s="331" t="s">
        <v>4</v>
      </c>
      <c r="K41" s="331" t="s">
        <v>5</v>
      </c>
      <c r="L41" s="332" t="s">
        <v>6</v>
      </c>
      <c r="M41" s="311"/>
      <c r="N41" s="330" t="s">
        <v>3</v>
      </c>
      <c r="O41" s="331" t="s">
        <v>4</v>
      </c>
      <c r="P41" s="331" t="s">
        <v>5</v>
      </c>
      <c r="Q41" s="332" t="s">
        <v>6</v>
      </c>
    </row>
    <row r="42" spans="1:17" s="2" customFormat="1" ht="18" x14ac:dyDescent="0.25">
      <c r="A42" s="321"/>
      <c r="B42" s="243"/>
      <c r="C42" s="244" t="s">
        <v>7</v>
      </c>
      <c r="D42" s="245" t="s">
        <v>8</v>
      </c>
      <c r="E42" s="246"/>
      <c r="F42" s="247" t="s">
        <v>9</v>
      </c>
      <c r="G42" s="248" t="s">
        <v>10</v>
      </c>
      <c r="H42" s="243" t="s">
        <v>11</v>
      </c>
      <c r="I42" s="333" t="s">
        <v>89</v>
      </c>
      <c r="J42" s="333" t="s">
        <v>89</v>
      </c>
      <c r="K42" s="333" t="s">
        <v>89</v>
      </c>
      <c r="L42" s="333" t="s">
        <v>89</v>
      </c>
      <c r="M42" s="321"/>
      <c r="N42" s="333" t="s">
        <v>89</v>
      </c>
      <c r="O42" s="333" t="s">
        <v>89</v>
      </c>
      <c r="P42" s="333" t="s">
        <v>89</v>
      </c>
      <c r="Q42" s="333" t="s">
        <v>89</v>
      </c>
    </row>
    <row r="43" spans="1:17" s="3" customFormat="1" ht="18.75" hidden="1" outlineLevel="1" x14ac:dyDescent="0.25">
      <c r="A43" s="322">
        <v>2</v>
      </c>
      <c r="B43" s="424" t="s">
        <v>23</v>
      </c>
      <c r="C43" s="254">
        <v>591.09140978298126</v>
      </c>
      <c r="D43" s="255">
        <v>523333.33333333337</v>
      </c>
      <c r="E43" s="256"/>
      <c r="F43" s="257">
        <v>2</v>
      </c>
      <c r="G43" s="6">
        <v>1.6906621622135731</v>
      </c>
      <c r="H43" s="4">
        <v>1.6756677205662818</v>
      </c>
      <c r="I43" s="154">
        <v>77.763569268075557</v>
      </c>
      <c r="J43" s="7">
        <v>25.785085645577141</v>
      </c>
      <c r="K43" s="7">
        <v>9.5839514357276023</v>
      </c>
      <c r="L43" s="7">
        <v>10.64089211765994</v>
      </c>
      <c r="M43" s="322"/>
      <c r="N43" s="154">
        <v>77.763569268075557</v>
      </c>
      <c r="O43" s="7">
        <v>25.785085645577141</v>
      </c>
      <c r="P43" s="7">
        <v>9.5839514357276023</v>
      </c>
      <c r="Q43" s="343">
        <v>2</v>
      </c>
    </row>
    <row r="44" spans="1:17" s="3" customFormat="1" ht="18.75" hidden="1" outlineLevel="1" x14ac:dyDescent="0.25">
      <c r="A44" s="322">
        <v>5</v>
      </c>
      <c r="B44" s="425"/>
      <c r="C44" s="254">
        <v>416.4134786520525</v>
      </c>
      <c r="D44" s="255">
        <v>655000</v>
      </c>
      <c r="E44" s="256"/>
      <c r="F44" s="257">
        <v>2</v>
      </c>
      <c r="G44" s="6">
        <v>1.7272491714829057</v>
      </c>
      <c r="H44" s="4">
        <v>1.7122547298356143</v>
      </c>
      <c r="I44" s="154">
        <v>70.963432862598992</v>
      </c>
      <c r="J44" s="7">
        <v>14.331141241477965</v>
      </c>
      <c r="K44" s="7">
        <v>19.288946491982269</v>
      </c>
      <c r="L44" s="7">
        <v>2.6475533018420712</v>
      </c>
      <c r="M44" s="322"/>
      <c r="N44" s="154">
        <v>70.963432862598992</v>
      </c>
      <c r="O44" s="7">
        <v>14.331141241477965</v>
      </c>
      <c r="P44" s="7">
        <v>19.288946491982269</v>
      </c>
      <c r="Q44" s="7">
        <v>2.6475533018420712</v>
      </c>
    </row>
    <row r="45" spans="1:17" s="3" customFormat="1" ht="18.75" hidden="1" outlineLevel="1" x14ac:dyDescent="0.25">
      <c r="A45" s="322">
        <v>6</v>
      </c>
      <c r="B45" s="425"/>
      <c r="C45" s="254">
        <v>325.12987154505475</v>
      </c>
      <c r="D45" s="255">
        <v>742500</v>
      </c>
      <c r="E45" s="256"/>
      <c r="F45" s="257">
        <v>2</v>
      </c>
      <c r="G45" s="6">
        <v>1.7585910703777969</v>
      </c>
      <c r="H45" s="4">
        <v>1.7435966287305056</v>
      </c>
      <c r="I45" s="154">
        <v>59.498112256695414</v>
      </c>
      <c r="J45" s="7">
        <v>26.434560532611911</v>
      </c>
      <c r="K45" s="7">
        <v>11.099531425164324</v>
      </c>
      <c r="L45" s="7">
        <v>1.2962948681741036</v>
      </c>
      <c r="M45" s="322"/>
      <c r="N45" s="154">
        <v>59.498112256695414</v>
      </c>
      <c r="O45" s="7">
        <v>26.434560532611911</v>
      </c>
      <c r="P45" s="7">
        <v>11.099531425164324</v>
      </c>
      <c r="Q45" s="7">
        <v>1.2962948681741036</v>
      </c>
    </row>
    <row r="46" spans="1:17" s="3" customFormat="1" ht="18.75" hidden="1" outlineLevel="1" x14ac:dyDescent="0.25">
      <c r="A46" s="322">
        <v>8</v>
      </c>
      <c r="B46" s="425"/>
      <c r="C46" s="260">
        <v>420.0312089040624</v>
      </c>
      <c r="D46" s="261">
        <v>495000</v>
      </c>
      <c r="E46" s="262"/>
      <c r="F46" s="263">
        <v>1.9</v>
      </c>
      <c r="G46" s="141">
        <v>1.6920845515924889</v>
      </c>
      <c r="H46" s="139">
        <v>1.6770901099451976</v>
      </c>
      <c r="I46" s="155">
        <v>74.819300523260011</v>
      </c>
      <c r="J46" s="153">
        <v>45.831287007092428</v>
      </c>
      <c r="K46" s="153">
        <v>16.218172699089308</v>
      </c>
      <c r="L46" s="153">
        <v>1.8931483959317468</v>
      </c>
      <c r="M46" s="322"/>
      <c r="N46" s="155">
        <v>74.819300523260011</v>
      </c>
      <c r="O46" s="334">
        <v>22</v>
      </c>
      <c r="P46" s="153">
        <v>16.218172699089308</v>
      </c>
      <c r="Q46" s="153">
        <v>1.8931483959317468</v>
      </c>
    </row>
    <row r="47" spans="1:17" s="3" customFormat="1" ht="18" collapsed="1" x14ac:dyDescent="0.25">
      <c r="A47" s="421" t="s">
        <v>23</v>
      </c>
      <c r="B47" s="264" t="s">
        <v>19</v>
      </c>
      <c r="C47" s="265">
        <v>438.16649222103774</v>
      </c>
      <c r="D47" s="266">
        <v>603958.33333333337</v>
      </c>
      <c r="E47" s="267"/>
      <c r="F47" s="268">
        <v>1.9750000000000001</v>
      </c>
      <c r="G47" s="269">
        <v>1.717146738916691</v>
      </c>
      <c r="H47" s="270">
        <v>1.7021522972693997</v>
      </c>
      <c r="I47" s="335">
        <f t="shared" ref="I47:L47" si="24">AVERAGE(I43:I46)</f>
        <v>70.761103727657485</v>
      </c>
      <c r="J47" s="336">
        <f t="shared" si="24"/>
        <v>28.095518606689861</v>
      </c>
      <c r="K47" s="336">
        <f t="shared" si="24"/>
        <v>14.047650512990876</v>
      </c>
      <c r="L47" s="307">
        <f t="shared" si="24"/>
        <v>4.1194721709019655</v>
      </c>
      <c r="M47" s="322"/>
      <c r="N47" s="335">
        <f t="shared" ref="N47:P47" si="25">AVERAGE(N43:N46)</f>
        <v>70.761103727657485</v>
      </c>
      <c r="O47" s="336">
        <f t="shared" si="25"/>
        <v>22.137696854916754</v>
      </c>
      <c r="P47" s="336">
        <f t="shared" si="25"/>
        <v>14.047650512990876</v>
      </c>
      <c r="Q47" s="336">
        <f>AVERAGE(Q43:Q46)</f>
        <v>1.9592491414869806</v>
      </c>
    </row>
    <row r="48" spans="1:17" s="3" customFormat="1" ht="18" x14ac:dyDescent="0.25">
      <c r="A48" s="422"/>
      <c r="B48" s="276" t="s">
        <v>20</v>
      </c>
      <c r="C48" s="277">
        <v>55.501794359501496</v>
      </c>
      <c r="D48" s="278">
        <v>57858.558979827765</v>
      </c>
      <c r="E48" s="279"/>
      <c r="F48" s="280">
        <v>2.4999999999997514E-2</v>
      </c>
      <c r="G48" s="281">
        <v>1.6199891436440912E-2</v>
      </c>
      <c r="H48" s="282">
        <v>1.6199891436440912E-2</v>
      </c>
      <c r="I48" s="337">
        <f t="shared" ref="I48:L48" si="26">STDEV(I43:I46)/SQRT(I49)</f>
        <v>4.0041582431100267</v>
      </c>
      <c r="J48" s="338">
        <f t="shared" si="26"/>
        <v>6.5326898951626138</v>
      </c>
      <c r="K48" s="338">
        <f t="shared" si="26"/>
        <v>2.2508954830634496</v>
      </c>
      <c r="L48" s="308">
        <f t="shared" si="26"/>
        <v>2.1913145010986508</v>
      </c>
      <c r="M48" s="322"/>
      <c r="N48" s="337">
        <f t="shared" ref="N48:Q48" si="27">STDEV(N43:N46)/SQRT(N49)</f>
        <v>4.0041582431100267</v>
      </c>
      <c r="O48" s="338">
        <f t="shared" si="27"/>
        <v>2.7798044509236268</v>
      </c>
      <c r="P48" s="338">
        <f t="shared" si="27"/>
        <v>2.2508954830634496</v>
      </c>
      <c r="Q48" s="338">
        <f t="shared" si="27"/>
        <v>0.27678224393591938</v>
      </c>
    </row>
    <row r="49" spans="1:17" s="3" customFormat="1" ht="18" x14ac:dyDescent="0.25">
      <c r="A49" s="423"/>
      <c r="B49" s="288" t="s">
        <v>21</v>
      </c>
      <c r="C49" s="289">
        <v>4</v>
      </c>
      <c r="D49" s="290">
        <v>4</v>
      </c>
      <c r="E49" s="291"/>
      <c r="F49" s="291">
        <v>4</v>
      </c>
      <c r="G49" s="291">
        <v>4</v>
      </c>
      <c r="H49" s="291">
        <v>4</v>
      </c>
      <c r="I49" s="339">
        <f t="shared" ref="I49:L49" si="28">COUNT(I43:I46)</f>
        <v>4</v>
      </c>
      <c r="J49" s="290">
        <f t="shared" si="28"/>
        <v>4</v>
      </c>
      <c r="K49" s="290">
        <f t="shared" si="28"/>
        <v>4</v>
      </c>
      <c r="L49" s="290">
        <f t="shared" si="28"/>
        <v>4</v>
      </c>
      <c r="M49" s="322"/>
      <c r="N49" s="344">
        <f t="shared" ref="N49:Q49" si="29">COUNT(N43:N46)</f>
        <v>4</v>
      </c>
      <c r="O49" s="290">
        <f t="shared" si="29"/>
        <v>4</v>
      </c>
      <c r="P49" s="290">
        <f t="shared" si="29"/>
        <v>4</v>
      </c>
      <c r="Q49" s="345">
        <f t="shared" si="29"/>
        <v>4</v>
      </c>
    </row>
    <row r="50" spans="1:17" s="3" customFormat="1" ht="18" x14ac:dyDescent="0.25">
      <c r="A50" s="322"/>
      <c r="B50" s="302"/>
      <c r="C50" s="303"/>
      <c r="D50" s="304"/>
      <c r="E50" s="305"/>
      <c r="F50" s="306"/>
      <c r="G50" s="144"/>
      <c r="H50" s="142"/>
      <c r="I50" s="340"/>
      <c r="J50" s="341"/>
      <c r="K50" s="341"/>
      <c r="L50" s="341"/>
      <c r="M50" s="322"/>
      <c r="N50" s="346"/>
      <c r="O50" s="341"/>
      <c r="P50" s="341"/>
      <c r="Q50" s="347"/>
    </row>
    <row r="51" spans="1:17" s="3" customFormat="1" ht="18.75" hidden="1" outlineLevel="1" x14ac:dyDescent="0.25">
      <c r="A51" s="322">
        <v>2</v>
      </c>
      <c r="B51" s="424" t="s">
        <v>24</v>
      </c>
      <c r="C51" s="254">
        <v>591.09140978298126</v>
      </c>
      <c r="D51" s="255">
        <v>523333.33333333337</v>
      </c>
      <c r="E51" s="256"/>
      <c r="F51" s="257">
        <v>2</v>
      </c>
      <c r="G51" s="6">
        <v>1.6906621622135731</v>
      </c>
      <c r="H51" s="4">
        <v>1.6606732789189906</v>
      </c>
      <c r="I51" s="154">
        <v>84.021120476265253</v>
      </c>
      <c r="J51" s="7">
        <v>70.403552447122223</v>
      </c>
      <c r="K51" s="7">
        <v>35.798902049308296</v>
      </c>
      <c r="L51" s="7">
        <v>19.368296266245782</v>
      </c>
      <c r="M51" s="322"/>
      <c r="N51" s="154">
        <v>84.021120476265253</v>
      </c>
      <c r="O51" s="7">
        <v>70.403552447122223</v>
      </c>
      <c r="P51" s="7">
        <v>35.798902049308296</v>
      </c>
      <c r="Q51" s="7">
        <v>19.368296266245782</v>
      </c>
    </row>
    <row r="52" spans="1:17" s="3" customFormat="1" ht="18.75" hidden="1" outlineLevel="1" x14ac:dyDescent="0.25">
      <c r="A52" s="322">
        <v>5</v>
      </c>
      <c r="B52" s="425"/>
      <c r="C52" s="254">
        <v>416.4134786520525</v>
      </c>
      <c r="D52" s="255">
        <v>655000</v>
      </c>
      <c r="E52" s="256"/>
      <c r="F52" s="257">
        <v>2</v>
      </c>
      <c r="G52" s="6">
        <v>1.7272491714829057</v>
      </c>
      <c r="H52" s="4">
        <v>1.6972602881883232</v>
      </c>
      <c r="I52" s="154">
        <v>69.904779086053637</v>
      </c>
      <c r="J52" s="7">
        <v>30.10710078866828</v>
      </c>
      <c r="K52" s="7">
        <v>39.585525126192692</v>
      </c>
      <c r="L52" s="7">
        <v>23.88718707192724</v>
      </c>
      <c r="M52" s="322"/>
      <c r="N52" s="154">
        <v>69.904779086053637</v>
      </c>
      <c r="O52" s="7">
        <v>30.10710078866828</v>
      </c>
      <c r="P52" s="7">
        <v>39.585525126192692</v>
      </c>
      <c r="Q52" s="7">
        <v>23.88718707192724</v>
      </c>
    </row>
    <row r="53" spans="1:17" s="3" customFormat="1" ht="18.75" hidden="1" outlineLevel="1" x14ac:dyDescent="0.25">
      <c r="A53" s="322">
        <v>6</v>
      </c>
      <c r="B53" s="425"/>
      <c r="C53" s="254">
        <v>325.12987154505475</v>
      </c>
      <c r="D53" s="255">
        <v>742500</v>
      </c>
      <c r="E53" s="256"/>
      <c r="F53" s="257">
        <v>2</v>
      </c>
      <c r="G53" s="6">
        <v>1.7585910703777969</v>
      </c>
      <c r="H53" s="4">
        <v>1.7286021870832144</v>
      </c>
      <c r="I53" s="154">
        <v>52.749358695763355</v>
      </c>
      <c r="J53" s="7">
        <v>26.201194958490305</v>
      </c>
      <c r="K53" s="7">
        <v>30.538180566435262</v>
      </c>
      <c r="L53" s="7">
        <v>20.187989047919189</v>
      </c>
      <c r="M53" s="322"/>
      <c r="N53" s="154">
        <v>52.749358695763355</v>
      </c>
      <c r="O53" s="7">
        <v>26.201194958490305</v>
      </c>
      <c r="P53" s="7">
        <v>30.538180566435262</v>
      </c>
      <c r="Q53" s="7">
        <v>20.187989047919189</v>
      </c>
    </row>
    <row r="54" spans="1:17" s="3" customFormat="1" ht="18.75" hidden="1" outlineLevel="1" x14ac:dyDescent="0.25">
      <c r="A54" s="322">
        <v>8</v>
      </c>
      <c r="B54" s="425"/>
      <c r="C54" s="260">
        <v>420.0312089040624</v>
      </c>
      <c r="D54" s="261">
        <v>495000</v>
      </c>
      <c r="E54" s="262"/>
      <c r="F54" s="263">
        <v>1.9</v>
      </c>
      <c r="G54" s="141">
        <v>1.6920845515924889</v>
      </c>
      <c r="H54" s="139">
        <v>1.6620956682979064</v>
      </c>
      <c r="I54" s="155">
        <v>97.213923872568785</v>
      </c>
      <c r="J54" s="153">
        <v>84.446200482207445</v>
      </c>
      <c r="K54" s="153">
        <v>38.740843093460292</v>
      </c>
      <c r="L54" s="153">
        <v>26.121033518824159</v>
      </c>
      <c r="M54" s="322"/>
      <c r="N54" s="155">
        <v>97.213923872568785</v>
      </c>
      <c r="O54" s="153">
        <v>84.446200482207445</v>
      </c>
      <c r="P54" s="153">
        <v>38.740843093460292</v>
      </c>
      <c r="Q54" s="153">
        <v>26.121033518824159</v>
      </c>
    </row>
    <row r="55" spans="1:17" s="3" customFormat="1" ht="18" collapsed="1" x14ac:dyDescent="0.25">
      <c r="A55" s="421" t="s">
        <v>24</v>
      </c>
      <c r="B55" s="264" t="s">
        <v>19</v>
      </c>
      <c r="C55" s="265">
        <v>438.16649222103774</v>
      </c>
      <c r="D55" s="266">
        <v>603958.33333333337</v>
      </c>
      <c r="E55" s="267"/>
      <c r="F55" s="268">
        <v>1.9750000000000001</v>
      </c>
      <c r="G55" s="269">
        <v>1.717146738916691</v>
      </c>
      <c r="H55" s="270">
        <v>1.6871578556221087</v>
      </c>
      <c r="I55" s="335">
        <f t="shared" ref="I55:L55" si="30">AVERAGE(I51:I54)</f>
        <v>75.972295532662756</v>
      </c>
      <c r="J55" s="336">
        <f t="shared" si="30"/>
        <v>52.789512169122062</v>
      </c>
      <c r="K55" s="336">
        <f t="shared" si="30"/>
        <v>36.165862708849133</v>
      </c>
      <c r="L55" s="336">
        <f t="shared" si="30"/>
        <v>22.391126476229093</v>
      </c>
      <c r="M55" s="322"/>
      <c r="N55" s="335">
        <f t="shared" ref="N55:Q55" si="31">AVERAGE(N51:N54)</f>
        <v>75.972295532662756</v>
      </c>
      <c r="O55" s="336">
        <f t="shared" si="31"/>
        <v>52.789512169122062</v>
      </c>
      <c r="P55" s="336">
        <f t="shared" si="31"/>
        <v>36.165862708849133</v>
      </c>
      <c r="Q55" s="336">
        <f t="shared" si="31"/>
        <v>22.391126476229093</v>
      </c>
    </row>
    <row r="56" spans="1:17" s="3" customFormat="1" ht="18" x14ac:dyDescent="0.25">
      <c r="A56" s="422"/>
      <c r="B56" s="276" t="s">
        <v>20</v>
      </c>
      <c r="C56" s="277">
        <v>55.501794359501496</v>
      </c>
      <c r="D56" s="278">
        <v>57858.558979827765</v>
      </c>
      <c r="E56" s="279"/>
      <c r="F56" s="280">
        <v>2.4999999999997514E-2</v>
      </c>
      <c r="G56" s="281">
        <v>1.6199891436440912E-2</v>
      </c>
      <c r="H56" s="282">
        <v>1.6199891436440912E-2</v>
      </c>
      <c r="I56" s="337">
        <f t="shared" ref="I56:L56" si="32">STDEV(I51:I54)/SQRT(I57)</f>
        <v>9.539872067031574</v>
      </c>
      <c r="J56" s="338">
        <f t="shared" si="32"/>
        <v>14.53108945213723</v>
      </c>
      <c r="K56" s="338">
        <f t="shared" si="32"/>
        <v>2.0438950040592196</v>
      </c>
      <c r="L56" s="338">
        <f t="shared" si="32"/>
        <v>1.5848691023448491</v>
      </c>
      <c r="M56" s="322"/>
      <c r="N56" s="337">
        <f t="shared" ref="N56:Q56" si="33">STDEV(N51:N54)/SQRT(N57)</f>
        <v>9.539872067031574</v>
      </c>
      <c r="O56" s="338">
        <f t="shared" si="33"/>
        <v>14.53108945213723</v>
      </c>
      <c r="P56" s="338">
        <f t="shared" si="33"/>
        <v>2.0438950040592196</v>
      </c>
      <c r="Q56" s="338">
        <f t="shared" si="33"/>
        <v>1.5848691023448491</v>
      </c>
    </row>
    <row r="57" spans="1:17" s="3" customFormat="1" ht="18" x14ac:dyDescent="0.25">
      <c r="A57" s="423"/>
      <c r="B57" s="288" t="s">
        <v>21</v>
      </c>
      <c r="C57" s="289">
        <v>4</v>
      </c>
      <c r="D57" s="290">
        <v>4</v>
      </c>
      <c r="E57" s="291"/>
      <c r="F57" s="291">
        <v>4</v>
      </c>
      <c r="G57" s="291">
        <v>4</v>
      </c>
      <c r="H57" s="291">
        <v>4</v>
      </c>
      <c r="I57" s="339">
        <f t="shared" ref="I57:L57" si="34">COUNT(I51:I54)</f>
        <v>4</v>
      </c>
      <c r="J57" s="290">
        <f t="shared" si="34"/>
        <v>4</v>
      </c>
      <c r="K57" s="290">
        <f t="shared" si="34"/>
        <v>4</v>
      </c>
      <c r="L57" s="290">
        <f t="shared" si="34"/>
        <v>4</v>
      </c>
      <c r="M57" s="322"/>
      <c r="N57" s="344">
        <f t="shared" ref="N57:Q57" si="35">COUNT(N51:N54)</f>
        <v>4</v>
      </c>
      <c r="O57" s="290">
        <f t="shared" si="35"/>
        <v>4</v>
      </c>
      <c r="P57" s="290">
        <f t="shared" si="35"/>
        <v>4</v>
      </c>
      <c r="Q57" s="345">
        <f t="shared" si="35"/>
        <v>4</v>
      </c>
    </row>
    <row r="58" spans="1:17" s="3" customFormat="1" ht="18" x14ac:dyDescent="0.25">
      <c r="A58" s="322"/>
      <c r="B58" s="302"/>
      <c r="C58" s="303"/>
      <c r="D58" s="304"/>
      <c r="E58" s="305"/>
      <c r="F58" s="306"/>
      <c r="G58" s="144"/>
      <c r="H58" s="142"/>
      <c r="I58" s="340"/>
      <c r="J58" s="341"/>
      <c r="K58" s="341"/>
      <c r="L58" s="341"/>
      <c r="M58" s="322"/>
      <c r="N58" s="346"/>
      <c r="O58" s="341"/>
      <c r="P58" s="341"/>
      <c r="Q58" s="347"/>
    </row>
    <row r="59" spans="1:17" s="3" customFormat="1" ht="18.75" hidden="1" outlineLevel="1" x14ac:dyDescent="0.25">
      <c r="A59" s="322">
        <v>2</v>
      </c>
      <c r="B59" s="424" t="s">
        <v>25</v>
      </c>
      <c r="C59" s="254">
        <v>591.09140978298126</v>
      </c>
      <c r="D59" s="255">
        <v>523333.33333333337</v>
      </c>
      <c r="E59" s="256"/>
      <c r="F59" s="257">
        <v>2</v>
      </c>
      <c r="G59" s="6">
        <v>1.6906621622135731</v>
      </c>
      <c r="H59" s="4">
        <v>1.643939456938311</v>
      </c>
      <c r="I59" s="154">
        <v>146.55382719554717</v>
      </c>
      <c r="J59" s="7">
        <v>47.374004246889612</v>
      </c>
      <c r="K59" s="7">
        <v>9.5916283143677443</v>
      </c>
      <c r="L59" s="7">
        <v>3.6516899581055058</v>
      </c>
      <c r="M59" s="322"/>
      <c r="N59" s="154">
        <v>146.55382719554717</v>
      </c>
      <c r="O59" s="7">
        <v>47.374004246889612</v>
      </c>
      <c r="P59" s="7">
        <v>9.5916283143677443</v>
      </c>
      <c r="Q59" s="343">
        <v>1.5</v>
      </c>
    </row>
    <row r="60" spans="1:17" s="3" customFormat="1" ht="18.75" hidden="1" outlineLevel="1" x14ac:dyDescent="0.25">
      <c r="A60" s="322">
        <v>5</v>
      </c>
      <c r="B60" s="425"/>
      <c r="C60" s="254">
        <v>416.4134786520525</v>
      </c>
      <c r="D60" s="255">
        <v>655000</v>
      </c>
      <c r="E60" s="256"/>
      <c r="F60" s="257">
        <v>2</v>
      </c>
      <c r="G60" s="6">
        <v>1.7272491714829057</v>
      </c>
      <c r="H60" s="4">
        <v>1.6805264662076436</v>
      </c>
      <c r="I60" s="154">
        <v>44.325006847687064</v>
      </c>
      <c r="J60" s="7">
        <v>21.466721161067188</v>
      </c>
      <c r="K60" s="7">
        <v>18.41054575768888</v>
      </c>
      <c r="L60" s="7">
        <v>1.7857449670803858</v>
      </c>
      <c r="M60" s="322"/>
      <c r="N60" s="348">
        <v>124</v>
      </c>
      <c r="O60" s="7">
        <v>21.466721161067188</v>
      </c>
      <c r="P60" s="7">
        <v>18.41054575768888</v>
      </c>
      <c r="Q60" s="7">
        <v>1.7857449670803858</v>
      </c>
    </row>
    <row r="61" spans="1:17" s="3" customFormat="1" ht="18.75" hidden="1" outlineLevel="1" x14ac:dyDescent="0.25">
      <c r="A61" s="322">
        <v>6</v>
      </c>
      <c r="B61" s="425"/>
      <c r="C61" s="254">
        <v>325.12987154505475</v>
      </c>
      <c r="D61" s="255">
        <v>742500</v>
      </c>
      <c r="E61" s="256"/>
      <c r="F61" s="257">
        <v>2</v>
      </c>
      <c r="G61" s="6">
        <v>1.7585910703777969</v>
      </c>
      <c r="H61" s="4">
        <v>1.7118683651025348</v>
      </c>
      <c r="I61" s="154">
        <v>104.72242950730053</v>
      </c>
      <c r="J61" s="7">
        <v>10.978716804155226</v>
      </c>
      <c r="K61" s="7">
        <v>17.128065944908158</v>
      </c>
      <c r="L61" s="7">
        <v>1.471892716630385</v>
      </c>
      <c r="M61" s="322"/>
      <c r="N61" s="154">
        <v>104.72242950730053</v>
      </c>
      <c r="O61" s="7">
        <v>10.978716804155226</v>
      </c>
      <c r="P61" s="7">
        <v>17.128065944908158</v>
      </c>
      <c r="Q61" s="7">
        <v>1.471892716630385</v>
      </c>
    </row>
    <row r="62" spans="1:17" s="3" customFormat="1" ht="18.75" hidden="1" outlineLevel="1" x14ac:dyDescent="0.25">
      <c r="A62" s="322">
        <v>8</v>
      </c>
      <c r="B62" s="425"/>
      <c r="C62" s="260">
        <v>420.0312089040624</v>
      </c>
      <c r="D62" s="261">
        <v>495000</v>
      </c>
      <c r="E62" s="262"/>
      <c r="F62" s="263">
        <v>1.9</v>
      </c>
      <c r="G62" s="141">
        <v>1.6920845515924889</v>
      </c>
      <c r="H62" s="139">
        <v>1.6453618463172268</v>
      </c>
      <c r="I62" s="155">
        <v>119.49968256198655</v>
      </c>
      <c r="J62" s="153">
        <v>58.566541043140333</v>
      </c>
      <c r="K62" s="153">
        <v>14.779118077236621</v>
      </c>
      <c r="L62" s="153">
        <v>1.1199348073721356</v>
      </c>
      <c r="M62" s="322"/>
      <c r="N62" s="155">
        <v>119.49968256198655</v>
      </c>
      <c r="O62" s="153">
        <v>58.566541043140333</v>
      </c>
      <c r="P62" s="153">
        <v>14.779118077236621</v>
      </c>
      <c r="Q62" s="153">
        <v>1.1199348073721356</v>
      </c>
    </row>
    <row r="63" spans="1:17" s="3" customFormat="1" ht="18" collapsed="1" x14ac:dyDescent="0.25">
      <c r="A63" s="421" t="s">
        <v>25</v>
      </c>
      <c r="B63" s="264" t="s">
        <v>19</v>
      </c>
      <c r="C63" s="265">
        <v>438.16649222103774</v>
      </c>
      <c r="D63" s="266">
        <v>603958.33333333337</v>
      </c>
      <c r="E63" s="267"/>
      <c r="F63" s="268">
        <v>1.9750000000000001</v>
      </c>
      <c r="G63" s="269">
        <v>1.717146738916691</v>
      </c>
      <c r="H63" s="270">
        <v>1.6704240336414289</v>
      </c>
      <c r="I63" s="349">
        <f t="shared" ref="I63:L63" si="36">AVERAGE(I59:I62)</f>
        <v>103.77523652813034</v>
      </c>
      <c r="J63" s="336">
        <f t="shared" si="36"/>
        <v>34.596495813813092</v>
      </c>
      <c r="K63" s="336">
        <f t="shared" si="36"/>
        <v>14.977339523550352</v>
      </c>
      <c r="L63" s="336">
        <f t="shared" si="36"/>
        <v>2.007315612297103</v>
      </c>
      <c r="M63" s="322"/>
      <c r="N63" s="335">
        <f t="shared" ref="N63:Q63" si="37">AVERAGE(N59:N62)</f>
        <v>123.69398481620857</v>
      </c>
      <c r="O63" s="336">
        <f t="shared" si="37"/>
        <v>34.596495813813092</v>
      </c>
      <c r="P63" s="336">
        <f t="shared" si="37"/>
        <v>14.977339523550352</v>
      </c>
      <c r="Q63" s="336">
        <f t="shared" si="37"/>
        <v>1.4693931227707266</v>
      </c>
    </row>
    <row r="64" spans="1:17" s="3" customFormat="1" ht="18" x14ac:dyDescent="0.25">
      <c r="A64" s="422"/>
      <c r="B64" s="276" t="s">
        <v>20</v>
      </c>
      <c r="C64" s="277">
        <v>55.501794359501496</v>
      </c>
      <c r="D64" s="278">
        <v>57858.558979827765</v>
      </c>
      <c r="E64" s="279"/>
      <c r="F64" s="280">
        <v>2.4999999999997514E-2</v>
      </c>
      <c r="G64" s="281">
        <v>1.6199891436440912E-2</v>
      </c>
      <c r="H64" s="282">
        <v>1.6199891436440912E-2</v>
      </c>
      <c r="I64" s="350">
        <f t="shared" ref="I64:L64" si="38">STDEV(I59:I62)/SQRT(I65)</f>
        <v>21.626551979297918</v>
      </c>
      <c r="J64" s="338">
        <f t="shared" si="38"/>
        <v>11.060508795689353</v>
      </c>
      <c r="K64" s="338">
        <f t="shared" si="38"/>
        <v>1.9463150258062027</v>
      </c>
      <c r="L64" s="338">
        <f t="shared" si="38"/>
        <v>0.56474056802865857</v>
      </c>
      <c r="M64" s="322"/>
      <c r="N64" s="337">
        <f t="shared" ref="N64:Q64" si="39">STDEV(N59:N62)/SQRT(N65)</f>
        <v>8.6611109811792115</v>
      </c>
      <c r="O64" s="338">
        <f t="shared" si="39"/>
        <v>11.060508795689353</v>
      </c>
      <c r="P64" s="338">
        <f t="shared" si="39"/>
        <v>1.9463150258062027</v>
      </c>
      <c r="Q64" s="338">
        <f t="shared" si="39"/>
        <v>0.13636428922269606</v>
      </c>
    </row>
    <row r="65" spans="1:17" s="3" customFormat="1" ht="18" x14ac:dyDescent="0.25">
      <c r="A65" s="423"/>
      <c r="B65" s="288" t="s">
        <v>21</v>
      </c>
      <c r="C65" s="289">
        <v>4</v>
      </c>
      <c r="D65" s="290">
        <v>4</v>
      </c>
      <c r="E65" s="291"/>
      <c r="F65" s="291">
        <v>4</v>
      </c>
      <c r="G65" s="291">
        <v>4</v>
      </c>
      <c r="H65" s="291">
        <v>4</v>
      </c>
      <c r="I65" s="339">
        <f t="shared" ref="I65:L65" si="40">COUNT(I59:I62)</f>
        <v>4</v>
      </c>
      <c r="J65" s="290">
        <f t="shared" si="40"/>
        <v>4</v>
      </c>
      <c r="K65" s="290">
        <f t="shared" si="40"/>
        <v>4</v>
      </c>
      <c r="L65" s="290">
        <f t="shared" si="40"/>
        <v>4</v>
      </c>
      <c r="M65" s="322"/>
      <c r="N65" s="344">
        <f t="shared" ref="N65:Q65" si="41">COUNT(N59:N62)</f>
        <v>4</v>
      </c>
      <c r="O65" s="290">
        <f t="shared" si="41"/>
        <v>4</v>
      </c>
      <c r="P65" s="290">
        <f t="shared" si="41"/>
        <v>4</v>
      </c>
      <c r="Q65" s="345">
        <f t="shared" si="41"/>
        <v>4</v>
      </c>
    </row>
    <row r="66" spans="1:17" s="3" customFormat="1" ht="18" x14ac:dyDescent="0.25">
      <c r="A66" s="322"/>
      <c r="B66" s="302"/>
      <c r="C66" s="303"/>
      <c r="D66" s="304"/>
      <c r="E66" s="305"/>
      <c r="F66" s="306"/>
      <c r="G66" s="144"/>
      <c r="H66" s="142"/>
      <c r="I66" s="340"/>
      <c r="J66" s="341"/>
      <c r="K66" s="341"/>
      <c r="L66" s="341"/>
      <c r="M66" s="322"/>
      <c r="N66" s="346"/>
      <c r="O66" s="341"/>
      <c r="P66" s="341"/>
      <c r="Q66" s="347"/>
    </row>
    <row r="67" spans="1:17" s="3" customFormat="1" ht="18.75" hidden="1" outlineLevel="1" x14ac:dyDescent="0.25">
      <c r="A67" s="322">
        <v>2</v>
      </c>
      <c r="B67" s="424" t="s">
        <v>26</v>
      </c>
      <c r="C67" s="254">
        <v>591.09140978298126</v>
      </c>
      <c r="D67" s="255">
        <v>523333.33333333337</v>
      </c>
      <c r="E67" s="256"/>
      <c r="F67" s="257">
        <v>2</v>
      </c>
      <c r="G67" s="6">
        <v>1.6906621622135731</v>
      </c>
      <c r="H67" s="4">
        <v>1.5972167516630491</v>
      </c>
      <c r="I67" s="154">
        <v>59.670059277718394</v>
      </c>
      <c r="J67" s="7">
        <v>70.478089932948734</v>
      </c>
      <c r="K67" s="7">
        <v>34.127646543901342</v>
      </c>
      <c r="L67" s="7">
        <v>19.636359224397292</v>
      </c>
      <c r="M67" s="322"/>
      <c r="N67" s="154">
        <v>59.670059277718394</v>
      </c>
      <c r="O67" s="7">
        <v>70.478089932948734</v>
      </c>
      <c r="P67" s="7">
        <v>34.127646543901342</v>
      </c>
      <c r="Q67" s="7">
        <v>19.636359224397292</v>
      </c>
    </row>
    <row r="68" spans="1:17" s="3" customFormat="1" ht="18.75" hidden="1" outlineLevel="1" x14ac:dyDescent="0.25">
      <c r="A68" s="322">
        <v>5</v>
      </c>
      <c r="B68" s="425"/>
      <c r="C68" s="254">
        <v>416.4134786520525</v>
      </c>
      <c r="D68" s="255">
        <v>655000</v>
      </c>
      <c r="E68" s="256"/>
      <c r="F68" s="257">
        <v>2</v>
      </c>
      <c r="G68" s="6">
        <v>1.7272491714829057</v>
      </c>
      <c r="H68" s="4">
        <v>1.6338037609323817</v>
      </c>
      <c r="I68" s="154">
        <v>80.046235181834021</v>
      </c>
      <c r="J68" s="7">
        <v>39.009331077163651</v>
      </c>
      <c r="K68" s="7">
        <v>37.996532684473003</v>
      </c>
      <c r="L68" s="7">
        <v>20.409136956400442</v>
      </c>
      <c r="M68" s="322"/>
      <c r="N68" s="154">
        <v>80.046235181834021</v>
      </c>
      <c r="O68" s="7">
        <v>39.009331077163651</v>
      </c>
      <c r="P68" s="7">
        <v>37.996532684473003</v>
      </c>
      <c r="Q68" s="7">
        <v>20.409136956400442</v>
      </c>
    </row>
    <row r="69" spans="1:17" s="3" customFormat="1" ht="18.75" hidden="1" outlineLevel="1" x14ac:dyDescent="0.25">
      <c r="A69" s="322">
        <v>6</v>
      </c>
      <c r="B69" s="425"/>
      <c r="C69" s="254">
        <v>325.12987154505475</v>
      </c>
      <c r="D69" s="255">
        <v>742500</v>
      </c>
      <c r="E69" s="256"/>
      <c r="F69" s="257">
        <v>2</v>
      </c>
      <c r="G69" s="6">
        <v>1.7585910703777969</v>
      </c>
      <c r="H69" s="4">
        <v>1.6651456598272729</v>
      </c>
      <c r="I69" s="154">
        <v>86.64966103585661</v>
      </c>
      <c r="J69" s="7">
        <v>32.608752095510567</v>
      </c>
      <c r="K69" s="7">
        <v>40.126682809968131</v>
      </c>
      <c r="L69" s="7">
        <v>24.094827970732322</v>
      </c>
      <c r="M69" s="322"/>
      <c r="N69" s="154">
        <v>86.64966103585661</v>
      </c>
      <c r="O69" s="7">
        <v>32.608752095510567</v>
      </c>
      <c r="P69" s="7">
        <v>40.126682809968131</v>
      </c>
      <c r="Q69" s="7">
        <v>24.094827970732322</v>
      </c>
    </row>
    <row r="70" spans="1:17" s="3" customFormat="1" ht="18.75" hidden="1" outlineLevel="1" x14ac:dyDescent="0.25">
      <c r="A70" s="322">
        <v>8</v>
      </c>
      <c r="B70" s="425"/>
      <c r="C70" s="260">
        <v>420.0312089040624</v>
      </c>
      <c r="D70" s="261">
        <v>495000</v>
      </c>
      <c r="E70" s="262"/>
      <c r="F70" s="263">
        <v>1.9</v>
      </c>
      <c r="G70" s="141">
        <v>1.6920845515924889</v>
      </c>
      <c r="H70" s="139">
        <v>1.5986391410419649</v>
      </c>
      <c r="I70" s="155">
        <v>112.72100682090877</v>
      </c>
      <c r="J70" s="153">
        <v>73.889046525139335</v>
      </c>
      <c r="K70" s="153">
        <v>45.899498446801068</v>
      </c>
      <c r="L70" s="153">
        <v>27.743984576723143</v>
      </c>
      <c r="M70" s="322"/>
      <c r="N70" s="155">
        <v>112.72100682090877</v>
      </c>
      <c r="O70" s="153">
        <v>73.889046525139335</v>
      </c>
      <c r="P70" s="153">
        <v>45.899498446801068</v>
      </c>
      <c r="Q70" s="153">
        <v>27.743984576723143</v>
      </c>
    </row>
    <row r="71" spans="1:17" s="3" customFormat="1" ht="18" collapsed="1" x14ac:dyDescent="0.25">
      <c r="A71" s="421" t="s">
        <v>26</v>
      </c>
      <c r="B71" s="264" t="s">
        <v>19</v>
      </c>
      <c r="C71" s="265">
        <v>438.16649222103774</v>
      </c>
      <c r="D71" s="266">
        <v>603958.33333333337</v>
      </c>
      <c r="E71" s="267"/>
      <c r="F71" s="268">
        <v>1.9750000000000001</v>
      </c>
      <c r="G71" s="269">
        <v>1.717146738916691</v>
      </c>
      <c r="H71" s="270">
        <v>1.6237013283661672</v>
      </c>
      <c r="I71" s="335">
        <f t="shared" ref="I71:L71" si="42">AVERAGE(I67:I70)</f>
        <v>84.771740579079449</v>
      </c>
      <c r="J71" s="336">
        <f t="shared" si="42"/>
        <v>53.996304907690572</v>
      </c>
      <c r="K71" s="336">
        <f t="shared" si="42"/>
        <v>39.537590121285888</v>
      </c>
      <c r="L71" s="336">
        <f t="shared" si="42"/>
        <v>22.971077182063297</v>
      </c>
      <c r="M71" s="322"/>
      <c r="N71" s="335">
        <f t="shared" ref="N71:Q71" si="43">AVERAGE(N67:N70)</f>
        <v>84.771740579079449</v>
      </c>
      <c r="O71" s="336">
        <f t="shared" si="43"/>
        <v>53.996304907690572</v>
      </c>
      <c r="P71" s="336">
        <f t="shared" si="43"/>
        <v>39.537590121285888</v>
      </c>
      <c r="Q71" s="336">
        <f t="shared" si="43"/>
        <v>22.971077182063297</v>
      </c>
    </row>
    <row r="72" spans="1:17" s="3" customFormat="1" ht="18" x14ac:dyDescent="0.25">
      <c r="A72" s="422"/>
      <c r="B72" s="276" t="s">
        <v>20</v>
      </c>
      <c r="C72" s="277">
        <v>55.501794359501496</v>
      </c>
      <c r="D72" s="278">
        <v>57858.558979827765</v>
      </c>
      <c r="E72" s="279"/>
      <c r="F72" s="280">
        <v>2.4999999999997514E-2</v>
      </c>
      <c r="G72" s="281">
        <v>1.6199891436440912E-2</v>
      </c>
      <c r="H72" s="282">
        <v>1.6199891436440912E-2</v>
      </c>
      <c r="I72" s="337">
        <f t="shared" ref="I72:L72" si="44">STDEV(I67:I70)/SQRT(I73)</f>
        <v>10.943464084835979</v>
      </c>
      <c r="J72" s="338">
        <f t="shared" si="44"/>
        <v>10.604272749573212</v>
      </c>
      <c r="K72" s="338">
        <f t="shared" si="44"/>
        <v>2.45735724021013</v>
      </c>
      <c r="L72" s="338">
        <f t="shared" si="44"/>
        <v>1.864746238546563</v>
      </c>
      <c r="M72" s="322"/>
      <c r="N72" s="337">
        <f t="shared" ref="N72:Q72" si="45">STDEV(N67:N70)/SQRT(N73)</f>
        <v>10.943464084835979</v>
      </c>
      <c r="O72" s="338">
        <f t="shared" si="45"/>
        <v>10.604272749573212</v>
      </c>
      <c r="P72" s="338">
        <f t="shared" si="45"/>
        <v>2.45735724021013</v>
      </c>
      <c r="Q72" s="338">
        <f t="shared" si="45"/>
        <v>1.864746238546563</v>
      </c>
    </row>
    <row r="73" spans="1:17" s="1" customFormat="1" ht="18" x14ac:dyDescent="0.25">
      <c r="A73" s="423"/>
      <c r="B73" s="288" t="s">
        <v>21</v>
      </c>
      <c r="C73" s="289">
        <v>4</v>
      </c>
      <c r="D73" s="290">
        <v>4</v>
      </c>
      <c r="E73" s="291"/>
      <c r="F73" s="291">
        <v>4</v>
      </c>
      <c r="G73" s="291">
        <v>4</v>
      </c>
      <c r="H73" s="291">
        <v>4</v>
      </c>
      <c r="I73" s="339">
        <f t="shared" ref="I73:L73" si="46">COUNT(I67:I70)</f>
        <v>4</v>
      </c>
      <c r="J73" s="290">
        <f t="shared" si="46"/>
        <v>4</v>
      </c>
      <c r="K73" s="290">
        <f t="shared" si="46"/>
        <v>4</v>
      </c>
      <c r="L73" s="290">
        <f t="shared" si="46"/>
        <v>4</v>
      </c>
      <c r="M73" s="311"/>
      <c r="N73" s="344">
        <f t="shared" ref="N73:Q73" si="47">COUNT(N67:N70)</f>
        <v>4</v>
      </c>
      <c r="O73" s="290">
        <f t="shared" si="47"/>
        <v>4</v>
      </c>
      <c r="P73" s="290">
        <f t="shared" si="47"/>
        <v>4</v>
      </c>
      <c r="Q73" s="345">
        <f t="shared" si="47"/>
        <v>4</v>
      </c>
    </row>
    <row r="74" spans="1:17" collapsed="1" x14ac:dyDescent="0.25">
      <c r="A74" s="232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</row>
    <row r="75" spans="1:17" x14ac:dyDescent="0.25">
      <c r="A75" s="232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</row>
    <row r="76" spans="1:17" x14ac:dyDescent="0.25">
      <c r="A76" s="232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</row>
    <row r="77" spans="1:17" s="28" customFormat="1" ht="18" x14ac:dyDescent="0.25">
      <c r="A77" s="230"/>
      <c r="B77" s="231"/>
      <c r="C77" s="231"/>
      <c r="D77" s="231"/>
      <c r="E77" s="231"/>
      <c r="F77" s="231"/>
      <c r="G77" s="231"/>
      <c r="H77" s="231"/>
      <c r="I77" s="401" t="s">
        <v>31</v>
      </c>
      <c r="J77" s="402"/>
      <c r="K77" s="402"/>
      <c r="L77" s="403"/>
      <c r="M77" s="233"/>
      <c r="N77" s="401" t="s">
        <v>31</v>
      </c>
      <c r="O77" s="402"/>
      <c r="P77" s="402"/>
      <c r="Q77" s="403"/>
    </row>
    <row r="78" spans="1:17" s="28" customFormat="1" ht="18" x14ac:dyDescent="0.2">
      <c r="A78" s="231"/>
      <c r="B78" s="231"/>
      <c r="C78" s="231"/>
      <c r="D78" s="231"/>
      <c r="E78" s="231"/>
      <c r="F78" s="231"/>
      <c r="G78" s="231"/>
      <c r="H78" s="231"/>
      <c r="I78" s="404"/>
      <c r="J78" s="405"/>
      <c r="K78" s="405"/>
      <c r="L78" s="406"/>
      <c r="M78" s="233"/>
      <c r="N78" s="404"/>
      <c r="O78" s="405"/>
      <c r="P78" s="405"/>
      <c r="Q78" s="406"/>
    </row>
    <row r="79" spans="1:17" s="28" customFormat="1" ht="20.25" x14ac:dyDescent="0.3">
      <c r="A79" s="230"/>
      <c r="B79" s="234"/>
      <c r="C79" s="235"/>
      <c r="D79" s="236"/>
      <c r="E79" s="237"/>
      <c r="F79" s="238"/>
      <c r="G79" s="239"/>
      <c r="H79" s="240"/>
      <c r="I79" s="330" t="s">
        <v>3</v>
      </c>
      <c r="J79" s="331" t="s">
        <v>4</v>
      </c>
      <c r="K79" s="331" t="s">
        <v>5</v>
      </c>
      <c r="L79" s="332" t="s">
        <v>6</v>
      </c>
      <c r="M79" s="233"/>
      <c r="N79" s="330" t="s">
        <v>3</v>
      </c>
      <c r="O79" s="331" t="s">
        <v>4</v>
      </c>
      <c r="P79" s="331" t="s">
        <v>5</v>
      </c>
      <c r="Q79" s="332" t="s">
        <v>6</v>
      </c>
    </row>
    <row r="80" spans="1:17" s="2" customFormat="1" ht="18" x14ac:dyDescent="0.25">
      <c r="A80" s="321"/>
      <c r="B80" s="243"/>
      <c r="C80" s="244" t="s">
        <v>7</v>
      </c>
      <c r="D80" s="245" t="s">
        <v>8</v>
      </c>
      <c r="E80" s="246"/>
      <c r="F80" s="247" t="s">
        <v>9</v>
      </c>
      <c r="G80" s="248" t="s">
        <v>10</v>
      </c>
      <c r="H80" s="243" t="s">
        <v>11</v>
      </c>
      <c r="I80" s="333" t="s">
        <v>89</v>
      </c>
      <c r="J80" s="333" t="s">
        <v>89</v>
      </c>
      <c r="K80" s="333" t="s">
        <v>89</v>
      </c>
      <c r="L80" s="333" t="s">
        <v>89</v>
      </c>
      <c r="M80" s="321"/>
      <c r="N80" s="333" t="s">
        <v>89</v>
      </c>
      <c r="O80" s="333" t="s">
        <v>89</v>
      </c>
      <c r="P80" s="333" t="s">
        <v>89</v>
      </c>
      <c r="Q80" s="333" t="s">
        <v>89</v>
      </c>
    </row>
    <row r="81" spans="1:17" s="30" customFormat="1" ht="18.75" hidden="1" outlineLevel="1" x14ac:dyDescent="0.25">
      <c r="A81" s="253">
        <v>1</v>
      </c>
      <c r="B81" s="424" t="s">
        <v>23</v>
      </c>
      <c r="C81" s="254">
        <v>317.51009576980164</v>
      </c>
      <c r="D81" s="255">
        <v>1091666.6666666667</v>
      </c>
      <c r="E81" s="256"/>
      <c r="F81" s="257">
        <v>2</v>
      </c>
      <c r="G81" s="6">
        <v>1.6533848121179666</v>
      </c>
      <c r="H81" s="4">
        <v>1.6066621068427045</v>
      </c>
      <c r="I81" s="154">
        <v>70.497783835659135</v>
      </c>
      <c r="J81" s="7">
        <v>22.706843811908904</v>
      </c>
      <c r="K81" s="7">
        <v>20.004476304721102</v>
      </c>
      <c r="L81" s="7">
        <v>21.978224590555111</v>
      </c>
      <c r="M81" s="232"/>
      <c r="N81" s="154">
        <v>70.497783835659135</v>
      </c>
      <c r="O81" s="7">
        <v>22.706843811908904</v>
      </c>
      <c r="P81" s="7">
        <v>20.004476304721102</v>
      </c>
      <c r="Q81" s="7">
        <v>21.978224590555111</v>
      </c>
    </row>
    <row r="82" spans="1:17" s="30" customFormat="1" ht="18.75" hidden="1" outlineLevel="1" x14ac:dyDescent="0.25">
      <c r="A82" s="253">
        <v>3</v>
      </c>
      <c r="B82" s="425"/>
      <c r="C82" s="254">
        <v>202.70704938322913</v>
      </c>
      <c r="D82" s="255">
        <v>1088333.3333333333</v>
      </c>
      <c r="E82" s="256"/>
      <c r="F82" s="257">
        <v>2</v>
      </c>
      <c r="G82" s="6">
        <v>1.7793871612545857</v>
      </c>
      <c r="H82" s="4">
        <v>1.7326644559793236</v>
      </c>
      <c r="I82" s="154">
        <v>96.322328116324982</v>
      </c>
      <c r="J82" s="7">
        <v>33.821321992949557</v>
      </c>
      <c r="K82" s="7">
        <v>39.731234961887374</v>
      </c>
      <c r="L82" s="7">
        <v>3.1463470660939494</v>
      </c>
      <c r="M82" s="232"/>
      <c r="N82" s="154">
        <v>96.322328116324982</v>
      </c>
      <c r="O82" s="7">
        <v>33.821321992949557</v>
      </c>
      <c r="P82" s="7">
        <v>39.731234961887374</v>
      </c>
      <c r="Q82" s="7">
        <v>3.1463470660939494</v>
      </c>
    </row>
    <row r="83" spans="1:17" s="30" customFormat="1" ht="18.75" hidden="1" outlineLevel="1" x14ac:dyDescent="0.25">
      <c r="A83" s="253">
        <v>4</v>
      </c>
      <c r="B83" s="425"/>
      <c r="C83" s="254">
        <v>363.50510440024192</v>
      </c>
      <c r="D83" s="255">
        <v>658333</v>
      </c>
      <c r="E83" s="256"/>
      <c r="F83" s="257">
        <v>2</v>
      </c>
      <c r="G83" s="6">
        <v>1.7606925941048754</v>
      </c>
      <c r="H83" s="4">
        <v>1.7139698888296133</v>
      </c>
      <c r="I83" s="154">
        <v>107.9294697873631</v>
      </c>
      <c r="J83" s="7">
        <v>55.765521116572494</v>
      </c>
      <c r="K83" s="7">
        <v>18.629087285306127</v>
      </c>
      <c r="L83" s="7">
        <v>0.98732294058560244</v>
      </c>
      <c r="M83" s="232"/>
      <c r="N83" s="154">
        <v>107.9294697873631</v>
      </c>
      <c r="O83" s="7">
        <v>55.765521116572494</v>
      </c>
      <c r="P83" s="7">
        <v>18.629087285306127</v>
      </c>
      <c r="Q83" s="7">
        <v>0.98732294058560244</v>
      </c>
    </row>
    <row r="84" spans="1:17" s="30" customFormat="1" ht="18.75" hidden="1" outlineLevel="1" x14ac:dyDescent="0.25">
      <c r="A84" s="253">
        <v>7</v>
      </c>
      <c r="B84" s="425"/>
      <c r="C84" s="260">
        <v>130.79407820106502</v>
      </c>
      <c r="D84" s="261">
        <v>1020000</v>
      </c>
      <c r="E84" s="262"/>
      <c r="F84" s="263">
        <v>2</v>
      </c>
      <c r="G84" s="141">
        <v>1.8665900402349136</v>
      </c>
      <c r="H84" s="139">
        <v>1.8198673349596515</v>
      </c>
      <c r="I84" s="155">
        <v>86.799333527245793</v>
      </c>
      <c r="J84" s="153">
        <v>69.523194411983923</v>
      </c>
      <c r="K84" s="153">
        <v>149.30131482411494</v>
      </c>
      <c r="L84" s="153">
        <v>73.131561315905984</v>
      </c>
      <c r="M84" s="232"/>
      <c r="N84" s="155">
        <v>86.799333527245793</v>
      </c>
      <c r="O84" s="153">
        <v>69.523194411983923</v>
      </c>
      <c r="P84" s="334">
        <v>26</v>
      </c>
      <c r="Q84" s="334">
        <v>9</v>
      </c>
    </row>
    <row r="85" spans="1:17" s="30" customFormat="1" ht="18" collapsed="1" x14ac:dyDescent="0.25">
      <c r="A85" s="421" t="s">
        <v>23</v>
      </c>
      <c r="B85" s="264" t="s">
        <v>19</v>
      </c>
      <c r="C85" s="265">
        <v>253.62908193858442</v>
      </c>
      <c r="D85" s="266">
        <v>964583.25</v>
      </c>
      <c r="E85" s="267"/>
      <c r="F85" s="268">
        <v>2</v>
      </c>
      <c r="G85" s="269">
        <v>1.7650136519280852</v>
      </c>
      <c r="H85" s="270">
        <v>1.7182909466528231</v>
      </c>
      <c r="I85" s="335">
        <f t="shared" ref="I85:L85" si="48">AVERAGE(I81:I84)</f>
        <v>90.38722881664826</v>
      </c>
      <c r="J85" s="336">
        <f t="shared" si="48"/>
        <v>45.454220333353717</v>
      </c>
      <c r="K85" s="336">
        <f t="shared" si="48"/>
        <v>56.916528344007389</v>
      </c>
      <c r="L85" s="336">
        <f t="shared" si="48"/>
        <v>24.810863978285163</v>
      </c>
      <c r="M85" s="232"/>
      <c r="N85" s="351">
        <f t="shared" ref="N85:Q85" si="49">AVERAGE(N81:N84)</f>
        <v>90.38722881664826</v>
      </c>
      <c r="O85" s="352">
        <f t="shared" si="49"/>
        <v>45.454220333353717</v>
      </c>
      <c r="P85" s="352">
        <f t="shared" si="49"/>
        <v>26.091199637978651</v>
      </c>
      <c r="Q85" s="352">
        <f t="shared" si="49"/>
        <v>8.7779736493086666</v>
      </c>
    </row>
    <row r="86" spans="1:17" s="30" customFormat="1" ht="18" x14ac:dyDescent="0.25">
      <c r="A86" s="422"/>
      <c r="B86" s="276" t="s">
        <v>20</v>
      </c>
      <c r="C86" s="277">
        <v>53.099761285452033</v>
      </c>
      <c r="D86" s="278">
        <v>103410.39185461716</v>
      </c>
      <c r="E86" s="279"/>
      <c r="F86" s="280">
        <v>0</v>
      </c>
      <c r="G86" s="281">
        <v>4.3783586964642157E-2</v>
      </c>
      <c r="H86" s="282">
        <v>4.3783586964642157E-2</v>
      </c>
      <c r="I86" s="337">
        <f t="shared" ref="I86:L86" si="50">STDEV(I81:I84)/SQRT(I87)</f>
        <v>7.9131674875443743</v>
      </c>
      <c r="J86" s="338">
        <f t="shared" si="50"/>
        <v>10.560957577505057</v>
      </c>
      <c r="K86" s="338">
        <f t="shared" si="50"/>
        <v>31.169844949591774</v>
      </c>
      <c r="L86" s="338">
        <f t="shared" si="50"/>
        <v>16.782495935022226</v>
      </c>
      <c r="M86" s="232"/>
      <c r="N86" s="353">
        <f t="shared" ref="N86:Q86" si="51">STDEV(N81:N84)/SQRT(N87)</f>
        <v>7.9131674875443743</v>
      </c>
      <c r="O86" s="354">
        <f t="shared" si="51"/>
        <v>10.560957577505057</v>
      </c>
      <c r="P86" s="354">
        <f t="shared" si="51"/>
        <v>4.8200121257711865</v>
      </c>
      <c r="Q86" s="354">
        <f t="shared" si="51"/>
        <v>4.7143873501793854</v>
      </c>
    </row>
    <row r="87" spans="1:17" s="30" customFormat="1" ht="18" x14ac:dyDescent="0.25">
      <c r="A87" s="423"/>
      <c r="B87" s="288" t="s">
        <v>21</v>
      </c>
      <c r="C87" s="289">
        <v>4</v>
      </c>
      <c r="D87" s="290">
        <v>4</v>
      </c>
      <c r="E87" s="291"/>
      <c r="F87" s="291">
        <v>4</v>
      </c>
      <c r="G87" s="291">
        <v>4</v>
      </c>
      <c r="H87" s="291">
        <v>4</v>
      </c>
      <c r="I87" s="339">
        <f t="shared" ref="I87:L87" si="52">COUNT(I81:I84)</f>
        <v>4</v>
      </c>
      <c r="J87" s="290">
        <f t="shared" si="52"/>
        <v>4</v>
      </c>
      <c r="K87" s="290">
        <f t="shared" si="52"/>
        <v>4</v>
      </c>
      <c r="L87" s="290">
        <f t="shared" si="52"/>
        <v>4</v>
      </c>
      <c r="M87" s="232"/>
      <c r="N87" s="355">
        <f t="shared" ref="N87:Q87" si="53">COUNT(N81:N84)</f>
        <v>4</v>
      </c>
      <c r="O87" s="356">
        <f t="shared" si="53"/>
        <v>4</v>
      </c>
      <c r="P87" s="356">
        <f t="shared" si="53"/>
        <v>4</v>
      </c>
      <c r="Q87" s="356">
        <f t="shared" si="53"/>
        <v>4</v>
      </c>
    </row>
    <row r="88" spans="1:17" s="30" customFormat="1" ht="18" x14ac:dyDescent="0.25">
      <c r="A88" s="253"/>
      <c r="B88" s="302"/>
      <c r="C88" s="303"/>
      <c r="D88" s="304"/>
      <c r="E88" s="305"/>
      <c r="F88" s="306"/>
      <c r="G88" s="144"/>
      <c r="H88" s="142"/>
      <c r="I88" s="340"/>
      <c r="J88" s="341"/>
      <c r="K88" s="341"/>
      <c r="L88" s="341"/>
      <c r="M88" s="232"/>
      <c r="N88" s="357"/>
      <c r="O88" s="358"/>
      <c r="P88" s="358"/>
      <c r="Q88" s="358"/>
    </row>
    <row r="89" spans="1:17" s="30" customFormat="1" ht="18.75" hidden="1" outlineLevel="1" x14ac:dyDescent="0.25">
      <c r="A89" s="253">
        <v>1</v>
      </c>
      <c r="B89" s="424" t="s">
        <v>24</v>
      </c>
      <c r="C89" s="254">
        <v>317.51009576980164</v>
      </c>
      <c r="D89" s="255">
        <v>1091666.6666666667</v>
      </c>
      <c r="E89" s="256"/>
      <c r="F89" s="257">
        <v>2</v>
      </c>
      <c r="G89" s="6">
        <v>1.6533848121179666</v>
      </c>
      <c r="H89" s="4">
        <v>1.5599394015674426</v>
      </c>
      <c r="I89" s="154">
        <v>62.179473182698473</v>
      </c>
      <c r="J89" s="7">
        <v>30.949564888407593</v>
      </c>
      <c r="K89" s="7">
        <v>60.322651577521192</v>
      </c>
      <c r="L89" s="7">
        <v>16.052135334039647</v>
      </c>
      <c r="M89" s="259"/>
      <c r="N89" s="154">
        <v>62.179473182698473</v>
      </c>
      <c r="O89" s="7">
        <v>30.949564888407593</v>
      </c>
      <c r="P89" s="7">
        <v>60.322651577521192</v>
      </c>
      <c r="Q89" s="7">
        <v>16.052135334039647</v>
      </c>
    </row>
    <row r="90" spans="1:17" s="30" customFormat="1" ht="18.75" hidden="1" outlineLevel="1" x14ac:dyDescent="0.25">
      <c r="A90" s="253">
        <v>3</v>
      </c>
      <c r="B90" s="425"/>
      <c r="C90" s="254">
        <v>202.70704938322913</v>
      </c>
      <c r="D90" s="255">
        <v>1088333.3333333333</v>
      </c>
      <c r="E90" s="256"/>
      <c r="F90" s="257">
        <v>2</v>
      </c>
      <c r="G90" s="6">
        <v>1.7793871612545857</v>
      </c>
      <c r="H90" s="4">
        <v>1.6859417507040617</v>
      </c>
      <c r="I90" s="154">
        <v>61.658947875416324</v>
      </c>
      <c r="J90" s="7">
        <v>30.860181930125723</v>
      </c>
      <c r="K90" s="7">
        <v>30.570693080512097</v>
      </c>
      <c r="L90" s="7">
        <v>18.728813358404075</v>
      </c>
      <c r="M90" s="259"/>
      <c r="N90" s="154">
        <v>61.658947875416324</v>
      </c>
      <c r="O90" s="7">
        <v>30.860181930125723</v>
      </c>
      <c r="P90" s="7">
        <v>30.570693080512097</v>
      </c>
      <c r="Q90" s="7">
        <v>18.728813358404075</v>
      </c>
    </row>
    <row r="91" spans="1:17" s="30" customFormat="1" ht="18.75" hidden="1" outlineLevel="1" x14ac:dyDescent="0.25">
      <c r="A91" s="253">
        <v>4</v>
      </c>
      <c r="B91" s="425"/>
      <c r="C91" s="254">
        <v>363.50510440024192</v>
      </c>
      <c r="D91" s="255">
        <v>658333</v>
      </c>
      <c r="E91" s="256"/>
      <c r="F91" s="257">
        <v>2</v>
      </c>
      <c r="G91" s="6">
        <v>1.7606925941048754</v>
      </c>
      <c r="H91" s="4">
        <v>1.6672471835543514</v>
      </c>
      <c r="I91" s="154">
        <v>103.25050052002952</v>
      </c>
      <c r="J91" s="7">
        <v>76.276626580347695</v>
      </c>
      <c r="K91" s="7">
        <v>45.541987858744712</v>
      </c>
      <c r="L91" s="7">
        <v>31.145837542928877</v>
      </c>
      <c r="M91" s="259"/>
      <c r="N91" s="342">
        <v>56</v>
      </c>
      <c r="O91" s="7">
        <v>76.276626580347695</v>
      </c>
      <c r="P91" s="7">
        <v>45.541987858744712</v>
      </c>
      <c r="Q91" s="7">
        <v>31.145837542928877</v>
      </c>
    </row>
    <row r="92" spans="1:17" s="30" customFormat="1" ht="18.75" hidden="1" outlineLevel="1" x14ac:dyDescent="0.25">
      <c r="A92" s="253">
        <v>7</v>
      </c>
      <c r="B92" s="425"/>
      <c r="C92" s="260">
        <v>130.79407820106502</v>
      </c>
      <c r="D92" s="261">
        <v>1020000</v>
      </c>
      <c r="E92" s="262"/>
      <c r="F92" s="263">
        <v>2</v>
      </c>
      <c r="G92" s="141">
        <v>1.8665900402349136</v>
      </c>
      <c r="H92" s="139">
        <v>1.7731446296843896</v>
      </c>
      <c r="I92" s="155">
        <v>44.82571300877931</v>
      </c>
      <c r="J92" s="153">
        <v>48.997103868134367</v>
      </c>
      <c r="K92" s="153">
        <v>100.60676315424325</v>
      </c>
      <c r="L92" s="153">
        <v>66.264982941531372</v>
      </c>
      <c r="M92" s="259"/>
      <c r="N92" s="155">
        <v>44.82571300877931</v>
      </c>
      <c r="O92" s="153">
        <v>48.997103868134367</v>
      </c>
      <c r="P92" s="334">
        <v>46</v>
      </c>
      <c r="Q92" s="153">
        <v>22</v>
      </c>
    </row>
    <row r="93" spans="1:17" s="30" customFormat="1" ht="18" collapsed="1" x14ac:dyDescent="0.25">
      <c r="A93" s="421" t="s">
        <v>24</v>
      </c>
      <c r="B93" s="264" t="s">
        <v>19</v>
      </c>
      <c r="C93" s="265">
        <v>253.62908193858442</v>
      </c>
      <c r="D93" s="266">
        <v>964583.25</v>
      </c>
      <c r="E93" s="267"/>
      <c r="F93" s="268">
        <v>2</v>
      </c>
      <c r="G93" s="269">
        <v>1.7650136519280852</v>
      </c>
      <c r="H93" s="270">
        <v>1.6715682413775614</v>
      </c>
      <c r="I93" s="335">
        <f t="shared" ref="I93:L93" si="54">AVERAGE(I89:I92)</f>
        <v>67.978658646730906</v>
      </c>
      <c r="J93" s="336">
        <f t="shared" si="54"/>
        <v>46.770869316753839</v>
      </c>
      <c r="K93" s="336">
        <f t="shared" si="54"/>
        <v>59.260523917755314</v>
      </c>
      <c r="L93" s="336">
        <f t="shared" si="54"/>
        <v>33.04794229422599</v>
      </c>
      <c r="M93" s="259"/>
      <c r="N93" s="351">
        <f t="shared" ref="N93:Q93" si="55">AVERAGE(N89:N92)</f>
        <v>56.166033516723523</v>
      </c>
      <c r="O93" s="352">
        <f t="shared" si="55"/>
        <v>46.770869316753839</v>
      </c>
      <c r="P93" s="352">
        <f t="shared" si="55"/>
        <v>45.608833129194501</v>
      </c>
      <c r="Q93" s="352">
        <f t="shared" si="55"/>
        <v>21.981696558843151</v>
      </c>
    </row>
    <row r="94" spans="1:17" s="30" customFormat="1" ht="18" x14ac:dyDescent="0.25">
      <c r="A94" s="422"/>
      <c r="B94" s="276" t="s">
        <v>20</v>
      </c>
      <c r="C94" s="277">
        <v>53.099761285452033</v>
      </c>
      <c r="D94" s="278">
        <v>103410.39185461716</v>
      </c>
      <c r="E94" s="279"/>
      <c r="F94" s="280">
        <v>0</v>
      </c>
      <c r="G94" s="281">
        <v>4.3783586964642157E-2</v>
      </c>
      <c r="H94" s="282">
        <v>4.3783586964638771E-2</v>
      </c>
      <c r="I94" s="337">
        <f t="shared" ref="I94:L94" si="56">STDEV(I89:I92)/SQRT(I95)</f>
        <v>12.428901188789233</v>
      </c>
      <c r="J94" s="338">
        <f t="shared" si="56"/>
        <v>10.719955996898566</v>
      </c>
      <c r="K94" s="338">
        <f t="shared" si="56"/>
        <v>15.060832865522801</v>
      </c>
      <c r="L94" s="338">
        <f t="shared" si="56"/>
        <v>11.55019732716811</v>
      </c>
      <c r="M94" s="259"/>
      <c r="N94" s="353">
        <f t="shared" ref="N94:Q94" si="57">STDEV(N89:N92)/SQRT(N95)</f>
        <v>4.0307567643457665</v>
      </c>
      <c r="O94" s="354">
        <f t="shared" si="57"/>
        <v>10.719955996898566</v>
      </c>
      <c r="P94" s="354">
        <f t="shared" si="57"/>
        <v>6.0745342020678255</v>
      </c>
      <c r="Q94" s="354">
        <f t="shared" si="57"/>
        <v>3.2878914269704516</v>
      </c>
    </row>
    <row r="95" spans="1:17" s="30" customFormat="1" ht="18" x14ac:dyDescent="0.25">
      <c r="A95" s="423"/>
      <c r="B95" s="288" t="s">
        <v>21</v>
      </c>
      <c r="C95" s="289">
        <v>4</v>
      </c>
      <c r="D95" s="290">
        <v>4</v>
      </c>
      <c r="E95" s="291"/>
      <c r="F95" s="291">
        <v>4</v>
      </c>
      <c r="G95" s="291">
        <v>4</v>
      </c>
      <c r="H95" s="291">
        <v>4</v>
      </c>
      <c r="I95" s="339">
        <f t="shared" ref="I95:L95" si="58">COUNT(I89:I92)</f>
        <v>4</v>
      </c>
      <c r="J95" s="290">
        <f t="shared" si="58"/>
        <v>4</v>
      </c>
      <c r="K95" s="290">
        <f t="shared" si="58"/>
        <v>4</v>
      </c>
      <c r="L95" s="290">
        <f t="shared" si="58"/>
        <v>4</v>
      </c>
      <c r="M95" s="259"/>
      <c r="N95" s="355">
        <f t="shared" ref="N95:Q95" si="59">COUNT(N89:N92)</f>
        <v>4</v>
      </c>
      <c r="O95" s="356">
        <f t="shared" si="59"/>
        <v>4</v>
      </c>
      <c r="P95" s="356">
        <f t="shared" si="59"/>
        <v>4</v>
      </c>
      <c r="Q95" s="356">
        <f t="shared" si="59"/>
        <v>4</v>
      </c>
    </row>
    <row r="96" spans="1:17" s="30" customFormat="1" ht="18" x14ac:dyDescent="0.25">
      <c r="A96" s="253"/>
      <c r="B96" s="302"/>
      <c r="C96" s="303"/>
      <c r="D96" s="304"/>
      <c r="E96" s="305"/>
      <c r="F96" s="306"/>
      <c r="G96" s="144"/>
      <c r="H96" s="142"/>
      <c r="I96" s="340"/>
      <c r="J96" s="341"/>
      <c r="K96" s="341"/>
      <c r="L96" s="341"/>
      <c r="M96" s="259"/>
      <c r="N96" s="357"/>
      <c r="O96" s="358"/>
      <c r="P96" s="358"/>
      <c r="Q96" s="358"/>
    </row>
    <row r="97" spans="1:17" s="30" customFormat="1" ht="18.75" hidden="1" outlineLevel="1" x14ac:dyDescent="0.25">
      <c r="A97" s="253">
        <v>1</v>
      </c>
      <c r="B97" s="424" t="s">
        <v>25</v>
      </c>
      <c r="C97" s="254">
        <v>317.51009576980164</v>
      </c>
      <c r="D97" s="255">
        <v>1091666.6666666667</v>
      </c>
      <c r="E97" s="256"/>
      <c r="F97" s="257">
        <v>2</v>
      </c>
      <c r="G97" s="6">
        <v>1.6533848121179666</v>
      </c>
      <c r="H97" s="4">
        <v>1.580121129302188</v>
      </c>
      <c r="I97" s="154">
        <v>87.254811441582746</v>
      </c>
      <c r="J97" s="7">
        <v>14.687286206830601</v>
      </c>
      <c r="K97" s="7">
        <v>25.788458025837247</v>
      </c>
      <c r="L97" s="7">
        <v>9.6274659507884319</v>
      </c>
      <c r="M97" s="232"/>
      <c r="N97" s="154">
        <v>87.254811441582746</v>
      </c>
      <c r="O97" s="7">
        <v>14.687286206830601</v>
      </c>
      <c r="P97" s="7">
        <v>25.788458025837247</v>
      </c>
      <c r="Q97" s="7">
        <v>9.6274659507884319</v>
      </c>
    </row>
    <row r="98" spans="1:17" s="30" customFormat="1" ht="18.75" hidden="1" outlineLevel="1" x14ac:dyDescent="0.25">
      <c r="A98" s="253">
        <v>3</v>
      </c>
      <c r="B98" s="425"/>
      <c r="C98" s="254">
        <v>202.70704938322913</v>
      </c>
      <c r="D98" s="255">
        <v>1088333.3333333333</v>
      </c>
      <c r="E98" s="256"/>
      <c r="F98" s="257">
        <v>2</v>
      </c>
      <c r="G98" s="6">
        <v>1.7793871612545857</v>
      </c>
      <c r="H98" s="4">
        <v>1.7061234784388071</v>
      </c>
      <c r="I98" s="154">
        <v>126.03044619318398</v>
      </c>
      <c r="J98" s="7">
        <v>36.089559250107435</v>
      </c>
      <c r="K98" s="7">
        <v>38.135013183006023</v>
      </c>
      <c r="L98" s="7">
        <v>1.8134302481555935</v>
      </c>
      <c r="M98" s="232"/>
      <c r="N98" s="154">
        <v>126.03044619318398</v>
      </c>
      <c r="O98" s="7">
        <v>36.089559250107435</v>
      </c>
      <c r="P98" s="7">
        <v>38.135013183006023</v>
      </c>
      <c r="Q98" s="7">
        <v>1.8134302481555935</v>
      </c>
    </row>
    <row r="99" spans="1:17" s="30" customFormat="1" ht="18.75" hidden="1" outlineLevel="1" x14ac:dyDescent="0.25">
      <c r="A99" s="253">
        <v>4</v>
      </c>
      <c r="B99" s="425"/>
      <c r="C99" s="254">
        <v>363.50510440024192</v>
      </c>
      <c r="D99" s="255">
        <v>658333</v>
      </c>
      <c r="E99" s="256"/>
      <c r="F99" s="257">
        <v>2</v>
      </c>
      <c r="G99" s="6">
        <v>1.7606925941048754</v>
      </c>
      <c r="H99" s="4">
        <v>1.6874289112890968</v>
      </c>
      <c r="I99" s="154">
        <v>76.754610444192252</v>
      </c>
      <c r="J99" s="7">
        <v>47.519125794965724</v>
      </c>
      <c r="K99" s="7">
        <v>19.539683157856579</v>
      </c>
      <c r="L99" s="7">
        <v>1.0458495668885635</v>
      </c>
      <c r="M99" s="232"/>
      <c r="N99" s="154">
        <v>76.754610444192252</v>
      </c>
      <c r="O99" s="7">
        <v>47.519125794965724</v>
      </c>
      <c r="P99" s="7">
        <v>19.539683157856579</v>
      </c>
      <c r="Q99" s="7">
        <v>1.0458495668885635</v>
      </c>
    </row>
    <row r="100" spans="1:17" s="30" customFormat="1" ht="18.75" hidden="1" outlineLevel="1" x14ac:dyDescent="0.25">
      <c r="A100" s="253">
        <v>7</v>
      </c>
      <c r="B100" s="425"/>
      <c r="C100" s="260">
        <v>130.79407820106502</v>
      </c>
      <c r="D100" s="261">
        <v>1020000</v>
      </c>
      <c r="E100" s="262"/>
      <c r="F100" s="263">
        <v>2</v>
      </c>
      <c r="G100" s="141">
        <v>1.8665900402349136</v>
      </c>
      <c r="H100" s="139">
        <v>1.7933263574191349</v>
      </c>
      <c r="I100" s="155">
        <v>114.23668025313781</v>
      </c>
      <c r="J100" s="153">
        <v>81.114238150779002</v>
      </c>
      <c r="K100" s="153">
        <v>158.76741829303313</v>
      </c>
      <c r="L100" s="153">
        <v>77.158249091224434</v>
      </c>
      <c r="M100" s="232"/>
      <c r="N100" s="155">
        <v>114.23668025313781</v>
      </c>
      <c r="O100" s="334">
        <v>33</v>
      </c>
      <c r="P100" s="334">
        <v>28</v>
      </c>
      <c r="Q100" s="334">
        <v>4</v>
      </c>
    </row>
    <row r="101" spans="1:17" s="30" customFormat="1" ht="18" collapsed="1" x14ac:dyDescent="0.25">
      <c r="A101" s="421" t="s">
        <v>25</v>
      </c>
      <c r="B101" s="264" t="s">
        <v>19</v>
      </c>
      <c r="C101" s="265">
        <v>253.62908193858442</v>
      </c>
      <c r="D101" s="266">
        <v>964583.25</v>
      </c>
      <c r="E101" s="267"/>
      <c r="F101" s="268">
        <v>2</v>
      </c>
      <c r="G101" s="269">
        <v>1.7650136519280852</v>
      </c>
      <c r="H101" s="270">
        <v>1.6917499691123066</v>
      </c>
      <c r="I101" s="349">
        <f t="shared" ref="I101:L101" si="60">AVERAGE(I97:I100)</f>
        <v>101.0691370830242</v>
      </c>
      <c r="J101" s="336">
        <f t="shared" si="60"/>
        <v>44.852552350670692</v>
      </c>
      <c r="K101" s="336">
        <f t="shared" si="60"/>
        <v>60.557643164933246</v>
      </c>
      <c r="L101" s="336">
        <f t="shared" si="60"/>
        <v>22.411248714264257</v>
      </c>
      <c r="M101" s="232"/>
      <c r="N101" s="359">
        <f t="shared" ref="N101:Q101" si="61">AVERAGE(N97:N100)</f>
        <v>101.0691370830242</v>
      </c>
      <c r="O101" s="352">
        <f t="shared" si="61"/>
        <v>32.823992812975938</v>
      </c>
      <c r="P101" s="352">
        <f t="shared" si="61"/>
        <v>27.865788591674963</v>
      </c>
      <c r="Q101" s="352">
        <f t="shared" si="61"/>
        <v>4.1216864414581469</v>
      </c>
    </row>
    <row r="102" spans="1:17" s="30" customFormat="1" ht="18" x14ac:dyDescent="0.25">
      <c r="A102" s="422"/>
      <c r="B102" s="276" t="s">
        <v>20</v>
      </c>
      <c r="C102" s="277">
        <v>53.099761285452033</v>
      </c>
      <c r="D102" s="278">
        <v>103410.39185461716</v>
      </c>
      <c r="E102" s="279"/>
      <c r="F102" s="280">
        <v>0</v>
      </c>
      <c r="G102" s="281">
        <v>4.3783586964642157E-2</v>
      </c>
      <c r="H102" s="282">
        <v>4.3783586964642157E-2</v>
      </c>
      <c r="I102" s="350">
        <f t="shared" ref="I102:L102" si="62">STDEV(I97:I100)/SQRT(I103)</f>
        <v>11.469099587689241</v>
      </c>
      <c r="J102" s="338">
        <f t="shared" si="62"/>
        <v>13.870693928233546</v>
      </c>
      <c r="K102" s="338">
        <f t="shared" si="62"/>
        <v>32.963747188385156</v>
      </c>
      <c r="L102" s="338">
        <f t="shared" si="62"/>
        <v>18.351679210878928</v>
      </c>
      <c r="M102" s="232"/>
      <c r="N102" s="360">
        <f t="shared" ref="N102:Q102" si="63">STDEV(N97:N100)/SQRT(N103)</f>
        <v>11.469099587689241</v>
      </c>
      <c r="O102" s="354">
        <f t="shared" si="63"/>
        <v>6.8042998816983653</v>
      </c>
      <c r="P102" s="354">
        <f t="shared" si="63"/>
        <v>3.863443200740178</v>
      </c>
      <c r="Q102" s="354">
        <f t="shared" si="63"/>
        <v>1.9390125220559558</v>
      </c>
    </row>
    <row r="103" spans="1:17" s="30" customFormat="1" ht="18" x14ac:dyDescent="0.25">
      <c r="A103" s="423"/>
      <c r="B103" s="288" t="s">
        <v>21</v>
      </c>
      <c r="C103" s="289">
        <v>4</v>
      </c>
      <c r="D103" s="290">
        <v>4</v>
      </c>
      <c r="E103" s="291"/>
      <c r="F103" s="291">
        <v>4</v>
      </c>
      <c r="G103" s="291">
        <v>4</v>
      </c>
      <c r="H103" s="291">
        <v>4</v>
      </c>
      <c r="I103" s="339">
        <f t="shared" ref="I103:L103" si="64">COUNT(I97:I100)</f>
        <v>4</v>
      </c>
      <c r="J103" s="290">
        <f t="shared" si="64"/>
        <v>4</v>
      </c>
      <c r="K103" s="290">
        <f t="shared" si="64"/>
        <v>4</v>
      </c>
      <c r="L103" s="290">
        <f t="shared" si="64"/>
        <v>4</v>
      </c>
      <c r="M103" s="232"/>
      <c r="N103" s="355">
        <f t="shared" ref="N103:Q103" si="65">COUNT(N97:N100)</f>
        <v>4</v>
      </c>
      <c r="O103" s="356">
        <f t="shared" si="65"/>
        <v>4</v>
      </c>
      <c r="P103" s="356">
        <f t="shared" si="65"/>
        <v>4</v>
      </c>
      <c r="Q103" s="356">
        <f t="shared" si="65"/>
        <v>4</v>
      </c>
    </row>
    <row r="104" spans="1:17" s="30" customFormat="1" ht="18" x14ac:dyDescent="0.25">
      <c r="A104" s="253"/>
      <c r="B104" s="302"/>
      <c r="C104" s="303"/>
      <c r="D104" s="304"/>
      <c r="E104" s="305"/>
      <c r="F104" s="306"/>
      <c r="G104" s="144"/>
      <c r="H104" s="142"/>
      <c r="I104" s="340"/>
      <c r="J104" s="341"/>
      <c r="K104" s="341"/>
      <c r="L104" s="341"/>
      <c r="M104" s="232"/>
      <c r="N104" s="357"/>
      <c r="O104" s="358"/>
      <c r="P104" s="358"/>
      <c r="Q104" s="358"/>
    </row>
    <row r="105" spans="1:17" s="30" customFormat="1" ht="18.75" hidden="1" outlineLevel="1" x14ac:dyDescent="0.25">
      <c r="A105" s="253">
        <v>1</v>
      </c>
      <c r="B105" s="424" t="s">
        <v>26</v>
      </c>
      <c r="C105" s="254">
        <v>317.51009576980164</v>
      </c>
      <c r="D105" s="255">
        <v>1091666.6666666667</v>
      </c>
      <c r="E105" s="256"/>
      <c r="F105" s="257">
        <v>2</v>
      </c>
      <c r="G105" s="6">
        <v>1.6533848121179666</v>
      </c>
      <c r="H105" s="4">
        <v>1.5068574464864093</v>
      </c>
      <c r="I105" s="154">
        <v>87.34131686108833</v>
      </c>
      <c r="J105" s="7">
        <v>50.116126401478503</v>
      </c>
      <c r="K105" s="7">
        <v>71.698041055541879</v>
      </c>
      <c r="L105" s="7">
        <v>16.387713771017431</v>
      </c>
      <c r="M105" s="259"/>
      <c r="N105" s="154">
        <v>87.34131686108833</v>
      </c>
      <c r="O105" s="7">
        <v>50.116126401478503</v>
      </c>
      <c r="P105" s="7">
        <v>71.698041055541879</v>
      </c>
      <c r="Q105" s="7">
        <v>16.387713771017431</v>
      </c>
    </row>
    <row r="106" spans="1:17" s="30" customFormat="1" ht="18.75" hidden="1" outlineLevel="1" x14ac:dyDescent="0.25">
      <c r="A106" s="253">
        <v>3</v>
      </c>
      <c r="B106" s="425"/>
      <c r="C106" s="254">
        <v>202.70704938322913</v>
      </c>
      <c r="D106" s="255">
        <v>1088333.3333333333</v>
      </c>
      <c r="E106" s="256"/>
      <c r="F106" s="257">
        <v>2</v>
      </c>
      <c r="G106" s="6">
        <v>1.7793871612545857</v>
      </c>
      <c r="H106" s="4">
        <v>1.6328597956230284</v>
      </c>
      <c r="I106" s="154">
        <v>130.65648550133116</v>
      </c>
      <c r="J106" s="7">
        <v>88.867064222576843</v>
      </c>
      <c r="K106" s="7">
        <v>56.751011854983979</v>
      </c>
      <c r="L106" s="7">
        <v>15.690471235863228</v>
      </c>
      <c r="M106" s="259"/>
      <c r="N106" s="154">
        <v>130.65648550133116</v>
      </c>
      <c r="O106" s="7">
        <v>88.867064222576843</v>
      </c>
      <c r="P106" s="7">
        <v>56.751011854983979</v>
      </c>
      <c r="Q106" s="7">
        <v>15.690471235863228</v>
      </c>
    </row>
    <row r="107" spans="1:17" s="30" customFormat="1" ht="18.75" hidden="1" outlineLevel="1" x14ac:dyDescent="0.25">
      <c r="A107" s="253">
        <v>4</v>
      </c>
      <c r="B107" s="425"/>
      <c r="C107" s="254">
        <v>363.50510440024192</v>
      </c>
      <c r="D107" s="255">
        <v>658333</v>
      </c>
      <c r="E107" s="256"/>
      <c r="F107" s="257">
        <v>2</v>
      </c>
      <c r="G107" s="6">
        <v>1.7606925941048754</v>
      </c>
      <c r="H107" s="4">
        <v>1.6141652284733181</v>
      </c>
      <c r="I107" s="154">
        <v>142.91473507514212</v>
      </c>
      <c r="J107" s="7">
        <v>104.74002227002141</v>
      </c>
      <c r="K107" s="7">
        <v>60.748775888533935</v>
      </c>
      <c r="L107" s="7">
        <v>19.920562792836979</v>
      </c>
      <c r="M107" s="259"/>
      <c r="N107" s="154">
        <v>142.91473507514212</v>
      </c>
      <c r="O107" s="7">
        <v>104.74002227002141</v>
      </c>
      <c r="P107" s="7">
        <v>60.748775888533935</v>
      </c>
      <c r="Q107" s="7">
        <v>19.920562792836979</v>
      </c>
    </row>
    <row r="108" spans="1:17" s="30" customFormat="1" ht="18.75" hidden="1" outlineLevel="1" x14ac:dyDescent="0.25">
      <c r="A108" s="253">
        <v>7</v>
      </c>
      <c r="B108" s="425"/>
      <c r="C108" s="260">
        <v>130.79407820106502</v>
      </c>
      <c r="D108" s="261">
        <v>1020000</v>
      </c>
      <c r="E108" s="262"/>
      <c r="F108" s="263">
        <v>2</v>
      </c>
      <c r="G108" s="141">
        <v>1.8665900402349136</v>
      </c>
      <c r="H108" s="139">
        <v>1.7200626746033563</v>
      </c>
      <c r="I108" s="155">
        <v>39.775593159912816</v>
      </c>
      <c r="J108" s="153">
        <v>38.581483196185118</v>
      </c>
      <c r="K108" s="153">
        <v>98.379668576854257</v>
      </c>
      <c r="L108" s="153">
        <v>76.308751352692866</v>
      </c>
      <c r="M108" s="259"/>
      <c r="N108" s="361">
        <v>120</v>
      </c>
      <c r="O108" s="153">
        <v>38.581483196185118</v>
      </c>
      <c r="P108" s="153">
        <v>98.379668576854257</v>
      </c>
      <c r="Q108" s="334">
        <v>17</v>
      </c>
    </row>
    <row r="109" spans="1:17" s="30" customFormat="1" ht="18" collapsed="1" x14ac:dyDescent="0.25">
      <c r="A109" s="421" t="s">
        <v>26</v>
      </c>
      <c r="B109" s="264" t="s">
        <v>19</v>
      </c>
      <c r="C109" s="265">
        <v>253.62908193858442</v>
      </c>
      <c r="D109" s="266">
        <v>964583.25</v>
      </c>
      <c r="E109" s="267"/>
      <c r="F109" s="268">
        <v>2</v>
      </c>
      <c r="G109" s="269">
        <v>1.7650136519280852</v>
      </c>
      <c r="H109" s="270">
        <v>1.6184862862965281</v>
      </c>
      <c r="I109" s="349">
        <f t="shared" ref="I109:L109" si="66">AVERAGE(I105:I108)</f>
        <v>100.1720326493686</v>
      </c>
      <c r="J109" s="336">
        <f t="shared" si="66"/>
        <v>70.576174022565468</v>
      </c>
      <c r="K109" s="336">
        <f t="shared" si="66"/>
        <v>71.894374343978512</v>
      </c>
      <c r="L109" s="336">
        <f t="shared" si="66"/>
        <v>32.076874788102629</v>
      </c>
      <c r="M109" s="259"/>
      <c r="N109" s="359">
        <f t="shared" ref="N109:Q109" si="67">AVERAGE(N105:N108)</f>
        <v>120.2281343593904</v>
      </c>
      <c r="O109" s="352">
        <f t="shared" si="67"/>
        <v>70.576174022565468</v>
      </c>
      <c r="P109" s="352">
        <f t="shared" si="67"/>
        <v>71.894374343978512</v>
      </c>
      <c r="Q109" s="352">
        <f t="shared" si="67"/>
        <v>17.249686949929409</v>
      </c>
    </row>
    <row r="110" spans="1:17" s="30" customFormat="1" ht="18" x14ac:dyDescent="0.25">
      <c r="A110" s="422"/>
      <c r="B110" s="276" t="s">
        <v>20</v>
      </c>
      <c r="C110" s="277">
        <v>53.099761285452033</v>
      </c>
      <c r="D110" s="278">
        <v>103410.39185461716</v>
      </c>
      <c r="E110" s="279"/>
      <c r="F110" s="280">
        <v>0</v>
      </c>
      <c r="G110" s="281">
        <v>4.3783586964642157E-2</v>
      </c>
      <c r="H110" s="282">
        <v>4.3783586964640464E-2</v>
      </c>
      <c r="I110" s="350">
        <f t="shared" ref="I110:L110" si="68">STDEV(I105:I108)/SQRT(I111)</f>
        <v>23.396220576168702</v>
      </c>
      <c r="J110" s="338">
        <f t="shared" si="68"/>
        <v>15.66311745555166</v>
      </c>
      <c r="K110" s="338">
        <f t="shared" si="68"/>
        <v>9.3766338565840037</v>
      </c>
      <c r="L110" s="338">
        <f t="shared" si="68"/>
        <v>14.773001332803744</v>
      </c>
      <c r="M110" s="259"/>
      <c r="N110" s="360">
        <f t="shared" ref="N110:Q110" si="69">STDEV(N105:N108)/SQRT(N111)</f>
        <v>11.919966338138048</v>
      </c>
      <c r="O110" s="354">
        <f t="shared" si="69"/>
        <v>15.66311745555166</v>
      </c>
      <c r="P110" s="354">
        <f t="shared" si="69"/>
        <v>9.3766338565840037</v>
      </c>
      <c r="Q110" s="354">
        <f t="shared" si="69"/>
        <v>0.92960891173595162</v>
      </c>
    </row>
    <row r="111" spans="1:17" s="30" customFormat="1" ht="18" x14ac:dyDescent="0.25">
      <c r="A111" s="423"/>
      <c r="B111" s="288" t="s">
        <v>21</v>
      </c>
      <c r="C111" s="289">
        <v>4</v>
      </c>
      <c r="D111" s="290">
        <v>4</v>
      </c>
      <c r="E111" s="291"/>
      <c r="F111" s="291">
        <v>4</v>
      </c>
      <c r="G111" s="291">
        <v>4</v>
      </c>
      <c r="H111" s="291">
        <v>4</v>
      </c>
      <c r="I111" s="339">
        <f t="shared" ref="I111:L111" si="70">COUNT(I105:I108)</f>
        <v>4</v>
      </c>
      <c r="J111" s="290">
        <f t="shared" si="70"/>
        <v>4</v>
      </c>
      <c r="K111" s="290">
        <f t="shared" si="70"/>
        <v>4</v>
      </c>
      <c r="L111" s="290">
        <f t="shared" si="70"/>
        <v>4</v>
      </c>
      <c r="M111" s="259"/>
      <c r="N111" s="355">
        <f t="shared" ref="N111:Q111" si="71">COUNT(N105:N108)</f>
        <v>4</v>
      </c>
      <c r="O111" s="356">
        <f t="shared" si="71"/>
        <v>4</v>
      </c>
      <c r="P111" s="356">
        <f t="shared" si="71"/>
        <v>4</v>
      </c>
      <c r="Q111" s="356">
        <f t="shared" si="71"/>
        <v>4</v>
      </c>
    </row>
    <row r="112" spans="1:17" s="30" customFormat="1" ht="18" x14ac:dyDescent="0.25">
      <c r="A112" s="253"/>
      <c r="B112" s="253"/>
      <c r="C112" s="327"/>
      <c r="D112" s="253"/>
      <c r="E112" s="253"/>
      <c r="F112" s="328"/>
      <c r="G112" s="253"/>
      <c r="H112" s="253"/>
      <c r="I112" s="253"/>
      <c r="J112" s="253"/>
      <c r="K112" s="253"/>
      <c r="L112" s="253"/>
      <c r="M112" s="259"/>
      <c r="N112" s="259"/>
      <c r="O112" s="259"/>
      <c r="P112" s="259"/>
      <c r="Q112" s="259"/>
    </row>
    <row r="113" spans="1:17" s="30" customFormat="1" ht="18" x14ac:dyDescent="0.25">
      <c r="A113" s="253"/>
      <c r="B113" s="253"/>
      <c r="C113" s="253"/>
      <c r="D113" s="253"/>
      <c r="E113" s="253"/>
      <c r="F113" s="329"/>
      <c r="G113" s="253"/>
      <c r="H113" s="253"/>
      <c r="I113" s="253"/>
      <c r="J113" s="253"/>
      <c r="K113" s="253"/>
      <c r="L113" s="253"/>
      <c r="M113" s="259"/>
      <c r="N113" s="259"/>
      <c r="O113" s="259"/>
      <c r="P113" s="259"/>
      <c r="Q113" s="259"/>
    </row>
    <row r="114" spans="1:17" s="28" customFormat="1" ht="18" x14ac:dyDescent="0.25">
      <c r="A114" s="230"/>
      <c r="B114" s="231"/>
      <c r="C114" s="231"/>
      <c r="D114" s="231"/>
      <c r="E114" s="231"/>
      <c r="F114" s="231"/>
      <c r="G114" s="231"/>
      <c r="H114" s="231"/>
      <c r="I114" s="401" t="s">
        <v>32</v>
      </c>
      <c r="J114" s="402"/>
      <c r="K114" s="402"/>
      <c r="L114" s="403"/>
      <c r="M114" s="233"/>
      <c r="N114" s="401" t="s">
        <v>32</v>
      </c>
      <c r="O114" s="402"/>
      <c r="P114" s="402"/>
      <c r="Q114" s="403"/>
    </row>
    <row r="115" spans="1:17" s="28" customFormat="1" ht="18" x14ac:dyDescent="0.2">
      <c r="A115" s="231"/>
      <c r="B115" s="231"/>
      <c r="C115" s="231"/>
      <c r="D115" s="231"/>
      <c r="E115" s="231"/>
      <c r="F115" s="231"/>
      <c r="G115" s="231"/>
      <c r="H115" s="231"/>
      <c r="I115" s="404"/>
      <c r="J115" s="405"/>
      <c r="K115" s="405"/>
      <c r="L115" s="406"/>
      <c r="M115" s="233"/>
      <c r="N115" s="404"/>
      <c r="O115" s="405"/>
      <c r="P115" s="405"/>
      <c r="Q115" s="406"/>
    </row>
    <row r="116" spans="1:17" s="28" customFormat="1" ht="20.25" x14ac:dyDescent="0.3">
      <c r="A116" s="230"/>
      <c r="B116" s="234"/>
      <c r="C116" s="235"/>
      <c r="D116" s="236"/>
      <c r="E116" s="237"/>
      <c r="F116" s="238"/>
      <c r="G116" s="239"/>
      <c r="H116" s="240"/>
      <c r="I116" s="330" t="s">
        <v>3</v>
      </c>
      <c r="J116" s="331" t="s">
        <v>4</v>
      </c>
      <c r="K116" s="331" t="s">
        <v>5</v>
      </c>
      <c r="L116" s="332" t="s">
        <v>6</v>
      </c>
      <c r="M116" s="233"/>
      <c r="N116" s="330" t="s">
        <v>3</v>
      </c>
      <c r="O116" s="331" t="s">
        <v>4</v>
      </c>
      <c r="P116" s="331" t="s">
        <v>5</v>
      </c>
      <c r="Q116" s="332" t="s">
        <v>6</v>
      </c>
    </row>
    <row r="117" spans="1:17" s="2" customFormat="1" ht="18" x14ac:dyDescent="0.25">
      <c r="A117" s="321"/>
      <c r="B117" s="243"/>
      <c r="C117" s="244" t="s">
        <v>7</v>
      </c>
      <c r="D117" s="245" t="s">
        <v>8</v>
      </c>
      <c r="E117" s="246"/>
      <c r="F117" s="247" t="s">
        <v>9</v>
      </c>
      <c r="G117" s="248" t="s">
        <v>10</v>
      </c>
      <c r="H117" s="243" t="s">
        <v>11</v>
      </c>
      <c r="I117" s="333" t="s">
        <v>89</v>
      </c>
      <c r="J117" s="333" t="s">
        <v>89</v>
      </c>
      <c r="K117" s="333" t="s">
        <v>89</v>
      </c>
      <c r="L117" s="333" t="s">
        <v>89</v>
      </c>
      <c r="M117" s="321"/>
      <c r="N117" s="333" t="s">
        <v>89</v>
      </c>
      <c r="O117" s="333" t="s">
        <v>89</v>
      </c>
      <c r="P117" s="333" t="s">
        <v>89</v>
      </c>
      <c r="Q117" s="333" t="s">
        <v>89</v>
      </c>
    </row>
    <row r="118" spans="1:17" s="30" customFormat="1" ht="18.75" hidden="1" outlineLevel="1" x14ac:dyDescent="0.25">
      <c r="A118" s="253">
        <v>2</v>
      </c>
      <c r="B118" s="424" t="s">
        <v>23</v>
      </c>
      <c r="C118" s="254">
        <v>205.18452442090697</v>
      </c>
      <c r="D118" s="255">
        <v>725000</v>
      </c>
      <c r="E118" s="256"/>
      <c r="F118" s="257">
        <v>2</v>
      </c>
      <c r="G118" s="6">
        <v>1.8512412197948425</v>
      </c>
      <c r="H118" s="4">
        <v>1.8045185145195803</v>
      </c>
      <c r="I118" s="154">
        <v>121.22949882719209</v>
      </c>
      <c r="J118" s="7">
        <v>47.205011698285269</v>
      </c>
      <c r="K118" s="7">
        <v>149.89902533358128</v>
      </c>
      <c r="L118" s="7">
        <v>52.405908307070952</v>
      </c>
      <c r="M118" s="232"/>
      <c r="N118" s="154">
        <v>121.22949882719209</v>
      </c>
      <c r="O118" s="7">
        <v>47.205011698285269</v>
      </c>
      <c r="P118" s="7">
        <v>149.89902533358128</v>
      </c>
      <c r="Q118" s="7">
        <v>52.405908307070952</v>
      </c>
    </row>
    <row r="119" spans="1:17" s="30" customFormat="1" ht="18.75" hidden="1" outlineLevel="1" x14ac:dyDescent="0.25">
      <c r="A119" s="253">
        <v>5</v>
      </c>
      <c r="B119" s="425"/>
      <c r="C119" s="254">
        <v>191.26919817429297</v>
      </c>
      <c r="D119" s="255">
        <v>540000</v>
      </c>
      <c r="E119" s="256"/>
      <c r="F119" s="257">
        <v>2</v>
      </c>
      <c r="G119" s="6">
        <v>1.8967146329858817</v>
      </c>
      <c r="H119" s="4">
        <v>1.8499919277106196</v>
      </c>
      <c r="I119" s="154">
        <v>199.06398155162455</v>
      </c>
      <c r="J119" s="7">
        <v>110.92362221807187</v>
      </c>
      <c r="K119" s="7">
        <v>208.750510173214</v>
      </c>
      <c r="L119" s="7">
        <v>219.88408642129139</v>
      </c>
      <c r="M119" s="232"/>
      <c r="N119" s="342">
        <v>100</v>
      </c>
      <c r="O119" s="343">
        <v>38</v>
      </c>
      <c r="P119" s="343">
        <v>75</v>
      </c>
      <c r="Q119" s="343">
        <v>34</v>
      </c>
    </row>
    <row r="120" spans="1:17" s="30" customFormat="1" ht="18.75" hidden="1" outlineLevel="1" x14ac:dyDescent="0.25">
      <c r="A120" s="253">
        <v>6</v>
      </c>
      <c r="B120" s="425"/>
      <c r="C120" s="254">
        <v>141.1154334863588</v>
      </c>
      <c r="D120" s="255">
        <v>1242500</v>
      </c>
      <c r="E120" s="256"/>
      <c r="F120" s="257">
        <v>2</v>
      </c>
      <c r="G120" s="6">
        <v>1.8246640738931992</v>
      </c>
      <c r="H120" s="4">
        <v>1.7779413686179371</v>
      </c>
      <c r="I120" s="154">
        <v>80.786710831698343</v>
      </c>
      <c r="J120" s="7">
        <v>45.281443237815637</v>
      </c>
      <c r="K120" s="7">
        <v>54.381965116313495</v>
      </c>
      <c r="L120" s="7">
        <v>44.994228661332926</v>
      </c>
      <c r="M120" s="232"/>
      <c r="N120" s="154">
        <v>80.786710831698343</v>
      </c>
      <c r="O120" s="7">
        <v>45.281443237815637</v>
      </c>
      <c r="P120" s="7">
        <v>54.381965116313495</v>
      </c>
      <c r="Q120" s="7">
        <v>44.994228661332926</v>
      </c>
    </row>
    <row r="121" spans="1:17" s="30" customFormat="1" ht="18.75" hidden="1" outlineLevel="1" x14ac:dyDescent="0.25">
      <c r="A121" s="253">
        <v>8</v>
      </c>
      <c r="B121" s="425"/>
      <c r="C121" s="260">
        <v>204.79381011372342</v>
      </c>
      <c r="D121" s="261">
        <v>965000</v>
      </c>
      <c r="E121" s="262"/>
      <c r="F121" s="263">
        <v>1.9</v>
      </c>
      <c r="G121" s="141">
        <v>1.7023739732402567</v>
      </c>
      <c r="H121" s="139">
        <v>1.6556512679649946</v>
      </c>
      <c r="I121" s="155">
        <v>98.811173371506598</v>
      </c>
      <c r="J121" s="153">
        <v>22.571255285528387</v>
      </c>
      <c r="K121" s="153">
        <v>20.918443661241657</v>
      </c>
      <c r="L121" s="153">
        <v>3.6362511036695349</v>
      </c>
      <c r="M121" s="232"/>
      <c r="N121" s="155">
        <v>98.811173371506598</v>
      </c>
      <c r="O121" s="153">
        <v>22.571255285528387</v>
      </c>
      <c r="P121" s="334">
        <v>93</v>
      </c>
      <c r="Q121" s="153">
        <v>3.6362511036695349</v>
      </c>
    </row>
    <row r="122" spans="1:17" s="30" customFormat="1" ht="18" collapsed="1" x14ac:dyDescent="0.25">
      <c r="A122" s="421" t="s">
        <v>23</v>
      </c>
      <c r="B122" s="264" t="s">
        <v>19</v>
      </c>
      <c r="C122" s="265">
        <v>185.59074154882055</v>
      </c>
      <c r="D122" s="266">
        <v>868125</v>
      </c>
      <c r="E122" s="267"/>
      <c r="F122" s="268">
        <v>1.9750000000000001</v>
      </c>
      <c r="G122" s="269">
        <v>1.8187484749785452</v>
      </c>
      <c r="H122" s="270">
        <v>1.7720257697032831</v>
      </c>
      <c r="I122" s="335">
        <f t="shared" ref="I122:L122" si="72">AVERAGE(I118:I121)</f>
        <v>124.97284114550538</v>
      </c>
      <c r="J122" s="336">
        <f t="shared" si="72"/>
        <v>56.495333109925291</v>
      </c>
      <c r="K122" s="362">
        <f t="shared" si="72"/>
        <v>108.4874860710876</v>
      </c>
      <c r="L122" s="336">
        <f t="shared" si="72"/>
        <v>80.230118623341198</v>
      </c>
      <c r="M122" s="232"/>
      <c r="N122" s="351">
        <f t="shared" ref="N122:Q122" si="73">AVERAGE(N118:N121)</f>
        <v>100.20684575759925</v>
      </c>
      <c r="O122" s="352">
        <f t="shared" si="73"/>
        <v>38.264427555407323</v>
      </c>
      <c r="P122" s="363">
        <f t="shared" si="73"/>
        <v>93.070247612473693</v>
      </c>
      <c r="Q122" s="352">
        <f t="shared" si="73"/>
        <v>33.759097018018352</v>
      </c>
    </row>
    <row r="123" spans="1:17" s="30" customFormat="1" ht="18" x14ac:dyDescent="0.25">
      <c r="A123" s="422"/>
      <c r="B123" s="276" t="s">
        <v>20</v>
      </c>
      <c r="C123" s="277">
        <v>15.173914201805545</v>
      </c>
      <c r="D123" s="278">
        <v>152121.71319374497</v>
      </c>
      <c r="E123" s="279"/>
      <c r="F123" s="280">
        <v>2.4999999999997514E-2</v>
      </c>
      <c r="G123" s="281">
        <v>4.1545676896512451E-2</v>
      </c>
      <c r="H123" s="282">
        <v>4.1545676896512451E-2</v>
      </c>
      <c r="I123" s="337">
        <f t="shared" ref="I123:L123" si="74">STDEV(I118:I121)/SQRT(I124)</f>
        <v>26.045403739139179</v>
      </c>
      <c r="J123" s="338">
        <f t="shared" si="74"/>
        <v>18.98539594326629</v>
      </c>
      <c r="K123" s="364">
        <f t="shared" si="74"/>
        <v>43.169563132448538</v>
      </c>
      <c r="L123" s="338">
        <f t="shared" si="74"/>
        <v>47.771684329798262</v>
      </c>
      <c r="M123" s="232"/>
      <c r="N123" s="353">
        <f t="shared" ref="N123:Q123" si="75">STDEV(N118:N121)/SQRT(N124)</f>
        <v>8.2718612839019769</v>
      </c>
      <c r="O123" s="354">
        <f t="shared" si="75"/>
        <v>5.5940305365571081</v>
      </c>
      <c r="P123" s="365">
        <f t="shared" si="75"/>
        <v>20.519973934520713</v>
      </c>
      <c r="Q123" s="354">
        <f t="shared" si="75"/>
        <v>10.729148904264173</v>
      </c>
    </row>
    <row r="124" spans="1:17" s="30" customFormat="1" ht="18" x14ac:dyDescent="0.25">
      <c r="A124" s="423"/>
      <c r="B124" s="288" t="s">
        <v>21</v>
      </c>
      <c r="C124" s="289">
        <v>4</v>
      </c>
      <c r="D124" s="290">
        <v>4</v>
      </c>
      <c r="E124" s="291"/>
      <c r="F124" s="291">
        <v>4</v>
      </c>
      <c r="G124" s="291">
        <v>4</v>
      </c>
      <c r="H124" s="291">
        <v>4</v>
      </c>
      <c r="I124" s="339">
        <f t="shared" ref="I124:L124" si="76">COUNT(I118:I121)</f>
        <v>4</v>
      </c>
      <c r="J124" s="290">
        <f t="shared" si="76"/>
        <v>4</v>
      </c>
      <c r="K124" s="290">
        <f t="shared" si="76"/>
        <v>4</v>
      </c>
      <c r="L124" s="290">
        <f t="shared" si="76"/>
        <v>4</v>
      </c>
      <c r="M124" s="232"/>
      <c r="N124" s="355">
        <f t="shared" ref="N124:Q124" si="77">COUNT(N118:N121)</f>
        <v>4</v>
      </c>
      <c r="O124" s="356">
        <f t="shared" si="77"/>
        <v>4</v>
      </c>
      <c r="P124" s="356">
        <f t="shared" si="77"/>
        <v>4</v>
      </c>
      <c r="Q124" s="356">
        <f t="shared" si="77"/>
        <v>4</v>
      </c>
    </row>
    <row r="125" spans="1:17" s="30" customFormat="1" ht="18" x14ac:dyDescent="0.25">
      <c r="A125" s="253"/>
      <c r="B125" s="302"/>
      <c r="C125" s="303"/>
      <c r="D125" s="304"/>
      <c r="E125" s="305"/>
      <c r="F125" s="306"/>
      <c r="G125" s="144"/>
      <c r="H125" s="142"/>
      <c r="I125" s="340"/>
      <c r="J125" s="341"/>
      <c r="K125" s="341"/>
      <c r="L125" s="341"/>
      <c r="M125" s="232"/>
      <c r="N125" s="357"/>
      <c r="O125" s="358"/>
      <c r="P125" s="358"/>
      <c r="Q125" s="358"/>
    </row>
    <row r="126" spans="1:17" s="30" customFormat="1" ht="18.75" hidden="1" outlineLevel="1" x14ac:dyDescent="0.25">
      <c r="A126" s="253">
        <v>2</v>
      </c>
      <c r="B126" s="424" t="s">
        <v>24</v>
      </c>
      <c r="C126" s="254">
        <v>205.18452442090697</v>
      </c>
      <c r="D126" s="255">
        <v>725000</v>
      </c>
      <c r="E126" s="256"/>
      <c r="F126" s="257">
        <v>2</v>
      </c>
      <c r="G126" s="6">
        <v>1.8512412197948425</v>
      </c>
      <c r="H126" s="4">
        <v>1.7577958092443184</v>
      </c>
      <c r="I126" s="154">
        <v>69.069218138744858</v>
      </c>
      <c r="J126" s="7">
        <v>39.821609692646618</v>
      </c>
      <c r="K126" s="7">
        <v>169.34269206242547</v>
      </c>
      <c r="L126" s="7">
        <v>31.942775448135208</v>
      </c>
      <c r="M126" s="259"/>
      <c r="N126" s="154">
        <v>69.069218138744858</v>
      </c>
      <c r="O126" s="7">
        <v>39.821609692646618</v>
      </c>
      <c r="P126" s="7">
        <v>169.34269206242547</v>
      </c>
      <c r="Q126" s="7">
        <v>31.942775448135208</v>
      </c>
    </row>
    <row r="127" spans="1:17" s="30" customFormat="1" ht="18.75" hidden="1" outlineLevel="1" x14ac:dyDescent="0.25">
      <c r="A127" s="253">
        <v>5</v>
      </c>
      <c r="B127" s="425"/>
      <c r="C127" s="254">
        <v>191.26919817429297</v>
      </c>
      <c r="D127" s="255">
        <v>540000</v>
      </c>
      <c r="E127" s="256"/>
      <c r="F127" s="257">
        <v>2</v>
      </c>
      <c r="G127" s="6">
        <v>1.8967146329858817</v>
      </c>
      <c r="H127" s="4">
        <v>1.8032692224353577</v>
      </c>
      <c r="I127" s="154">
        <v>56.887732438570517</v>
      </c>
      <c r="J127" s="7">
        <v>54.673483277763367</v>
      </c>
      <c r="K127" s="7">
        <v>171.69684740641512</v>
      </c>
      <c r="L127" s="7">
        <v>102.04101295236127</v>
      </c>
      <c r="M127" s="259"/>
      <c r="N127" s="154">
        <v>56.887732438570517</v>
      </c>
      <c r="O127" s="7">
        <v>54.673483277763367</v>
      </c>
      <c r="P127" s="7">
        <v>171.69684740641512</v>
      </c>
      <c r="Q127" s="343">
        <v>30</v>
      </c>
    </row>
    <row r="128" spans="1:17" s="30" customFormat="1" ht="18.75" hidden="1" outlineLevel="1" x14ac:dyDescent="0.25">
      <c r="A128" s="253">
        <v>6</v>
      </c>
      <c r="B128" s="425"/>
      <c r="C128" s="254">
        <v>141.1154334863588</v>
      </c>
      <c r="D128" s="255">
        <v>1242500</v>
      </c>
      <c r="E128" s="256"/>
      <c r="F128" s="257">
        <v>2</v>
      </c>
      <c r="G128" s="6">
        <v>1.8246640738931992</v>
      </c>
      <c r="H128" s="4">
        <v>1.7312186633426752</v>
      </c>
      <c r="I128" s="154">
        <v>30.548870776370922</v>
      </c>
      <c r="J128" s="7">
        <v>25.883244589720146</v>
      </c>
      <c r="K128" s="7">
        <v>76.339789279959845</v>
      </c>
      <c r="L128" s="7">
        <v>29.444481297329638</v>
      </c>
      <c r="M128" s="259"/>
      <c r="N128" s="154">
        <v>30.548870776370922</v>
      </c>
      <c r="O128" s="7">
        <v>25.883244589720146</v>
      </c>
      <c r="P128" s="7">
        <v>76.339789279959845</v>
      </c>
      <c r="Q128" s="7">
        <v>29.444481297329638</v>
      </c>
    </row>
    <row r="129" spans="1:17" s="30" customFormat="1" ht="18.75" hidden="1" outlineLevel="1" x14ac:dyDescent="0.25">
      <c r="A129" s="253">
        <v>8</v>
      </c>
      <c r="B129" s="425"/>
      <c r="C129" s="260">
        <v>204.79381011372342</v>
      </c>
      <c r="D129" s="261">
        <v>965000</v>
      </c>
      <c r="E129" s="262"/>
      <c r="F129" s="263">
        <v>1.9</v>
      </c>
      <c r="G129" s="141">
        <v>1.7023739732402567</v>
      </c>
      <c r="H129" s="139">
        <v>1.6089285626897327</v>
      </c>
      <c r="I129" s="155">
        <v>63.81797299968693</v>
      </c>
      <c r="J129" s="153">
        <v>18.418252947258832</v>
      </c>
      <c r="K129" s="153">
        <v>33.017867094049215</v>
      </c>
      <c r="L129" s="153">
        <v>29.391979000599889</v>
      </c>
      <c r="M129" s="259"/>
      <c r="N129" s="155">
        <v>63.81797299968693</v>
      </c>
      <c r="O129" s="153">
        <v>18.418252947258832</v>
      </c>
      <c r="P129" s="334">
        <v>139</v>
      </c>
      <c r="Q129" s="153">
        <v>29.391979000599889</v>
      </c>
    </row>
    <row r="130" spans="1:17" s="30" customFormat="1" ht="18" collapsed="1" x14ac:dyDescent="0.25">
      <c r="A130" s="421" t="s">
        <v>24</v>
      </c>
      <c r="B130" s="264" t="s">
        <v>19</v>
      </c>
      <c r="C130" s="265">
        <v>185.59074154882055</v>
      </c>
      <c r="D130" s="266">
        <v>868125</v>
      </c>
      <c r="E130" s="267"/>
      <c r="F130" s="268">
        <v>1.9750000000000001</v>
      </c>
      <c r="G130" s="269">
        <v>1.8187484749785452</v>
      </c>
      <c r="H130" s="270">
        <v>1.7253030644280209</v>
      </c>
      <c r="I130" s="335">
        <f t="shared" ref="I130:L130" si="78">AVERAGE(I126:I129)</f>
        <v>55.080948588343311</v>
      </c>
      <c r="J130" s="336">
        <f t="shared" si="78"/>
        <v>34.699147626847243</v>
      </c>
      <c r="K130" s="362">
        <f t="shared" si="78"/>
        <v>112.59929896071242</v>
      </c>
      <c r="L130" s="336">
        <f t="shared" si="78"/>
        <v>48.205062174606503</v>
      </c>
      <c r="M130" s="259"/>
      <c r="N130" s="351">
        <f t="shared" ref="N130:Q130" si="79">AVERAGE(N126:N129)</f>
        <v>55.080948588343311</v>
      </c>
      <c r="O130" s="352">
        <f t="shared" si="79"/>
        <v>34.699147626847243</v>
      </c>
      <c r="P130" s="363">
        <f t="shared" si="79"/>
        <v>139.0948321872001</v>
      </c>
      <c r="Q130" s="352">
        <f t="shared" si="79"/>
        <v>30.194808936516182</v>
      </c>
    </row>
    <row r="131" spans="1:17" s="30" customFormat="1" ht="18" x14ac:dyDescent="0.25">
      <c r="A131" s="422"/>
      <c r="B131" s="276" t="s">
        <v>20</v>
      </c>
      <c r="C131" s="277">
        <v>15.173914201805545</v>
      </c>
      <c r="D131" s="278">
        <v>152121.71319374497</v>
      </c>
      <c r="E131" s="279"/>
      <c r="F131" s="280">
        <v>2.4999999999997514E-2</v>
      </c>
      <c r="G131" s="281">
        <v>4.1545676896512451E-2</v>
      </c>
      <c r="H131" s="282">
        <v>4.1545676896516018E-2</v>
      </c>
      <c r="I131" s="337">
        <f t="shared" ref="I131:L131" si="80">STDEV(I126:I129)/SQRT(I132)</f>
        <v>8.5493400828817059</v>
      </c>
      <c r="J131" s="338">
        <f t="shared" si="80"/>
        <v>8.0000071887409856</v>
      </c>
      <c r="K131" s="364">
        <f t="shared" si="80"/>
        <v>34.593218546926032</v>
      </c>
      <c r="L131" s="338">
        <f t="shared" si="80"/>
        <v>17.955182768687653</v>
      </c>
      <c r="M131" s="259"/>
      <c r="N131" s="353">
        <f t="shared" ref="N131:Q131" si="81">STDEV(N126:N129)/SQRT(N132)</f>
        <v>8.5493400828817059</v>
      </c>
      <c r="O131" s="354">
        <f t="shared" si="81"/>
        <v>8.0000071887409856</v>
      </c>
      <c r="P131" s="365">
        <f t="shared" si="81"/>
        <v>22.203657406717358</v>
      </c>
      <c r="Q131" s="354">
        <f t="shared" si="81"/>
        <v>0.59866970022561727</v>
      </c>
    </row>
    <row r="132" spans="1:17" s="30" customFormat="1" ht="18" x14ac:dyDescent="0.25">
      <c r="A132" s="423"/>
      <c r="B132" s="288" t="s">
        <v>21</v>
      </c>
      <c r="C132" s="289">
        <v>4</v>
      </c>
      <c r="D132" s="290">
        <v>4</v>
      </c>
      <c r="E132" s="291"/>
      <c r="F132" s="291">
        <v>4</v>
      </c>
      <c r="G132" s="291">
        <v>4</v>
      </c>
      <c r="H132" s="291">
        <v>4</v>
      </c>
      <c r="I132" s="339">
        <f t="shared" ref="I132:L132" si="82">COUNT(I126:I129)</f>
        <v>4</v>
      </c>
      <c r="J132" s="290">
        <f t="shared" si="82"/>
        <v>4</v>
      </c>
      <c r="K132" s="290">
        <f t="shared" si="82"/>
        <v>4</v>
      </c>
      <c r="L132" s="290">
        <f t="shared" si="82"/>
        <v>4</v>
      </c>
      <c r="M132" s="259"/>
      <c r="N132" s="355">
        <f t="shared" ref="N132:Q132" si="83">COUNT(N126:N129)</f>
        <v>4</v>
      </c>
      <c r="O132" s="356">
        <f t="shared" si="83"/>
        <v>4</v>
      </c>
      <c r="P132" s="356">
        <f t="shared" si="83"/>
        <v>4</v>
      </c>
      <c r="Q132" s="356">
        <f t="shared" si="83"/>
        <v>4</v>
      </c>
    </row>
    <row r="133" spans="1:17" s="30" customFormat="1" ht="18" x14ac:dyDescent="0.25">
      <c r="A133" s="253"/>
      <c r="B133" s="302"/>
      <c r="C133" s="303"/>
      <c r="D133" s="304"/>
      <c r="E133" s="305"/>
      <c r="F133" s="306"/>
      <c r="G133" s="144"/>
      <c r="H133" s="142"/>
      <c r="I133" s="340"/>
      <c r="J133" s="341"/>
      <c r="K133" s="341"/>
      <c r="L133" s="341"/>
      <c r="M133" s="259"/>
      <c r="N133" s="357"/>
      <c r="O133" s="358"/>
      <c r="P133" s="358"/>
      <c r="Q133" s="358"/>
    </row>
    <row r="134" spans="1:17" s="30" customFormat="1" ht="24" hidden="1" customHeight="1" outlineLevel="1" x14ac:dyDescent="0.25">
      <c r="A134" s="253">
        <v>2</v>
      </c>
      <c r="B134" s="424" t="s">
        <v>25</v>
      </c>
      <c r="C134" s="254">
        <v>205.18452442090697</v>
      </c>
      <c r="D134" s="255">
        <v>725000</v>
      </c>
      <c r="E134" s="256"/>
      <c r="F134" s="257">
        <v>2</v>
      </c>
      <c r="G134" s="6">
        <v>1.8512412197948425</v>
      </c>
      <c r="H134" s="4">
        <v>1.7779775369790638</v>
      </c>
      <c r="I134" s="154">
        <v>172.16282279262987</v>
      </c>
      <c r="J134" s="7">
        <v>66.537687074808829</v>
      </c>
      <c r="K134" s="7">
        <v>165.4389932360429</v>
      </c>
      <c r="L134" s="7">
        <v>52.606761897176945</v>
      </c>
      <c r="M134" s="232"/>
      <c r="N134" s="154">
        <v>172.16282279262987</v>
      </c>
      <c r="O134" s="7">
        <v>66.537687074808829</v>
      </c>
      <c r="P134" s="7">
        <v>165.4389932360429</v>
      </c>
      <c r="Q134" s="7">
        <v>52.606761897176945</v>
      </c>
    </row>
    <row r="135" spans="1:17" s="30" customFormat="1" ht="18.75" hidden="1" outlineLevel="1" x14ac:dyDescent="0.25">
      <c r="A135" s="253">
        <v>5</v>
      </c>
      <c r="B135" s="425"/>
      <c r="C135" s="254">
        <v>191.26919817429297</v>
      </c>
      <c r="D135" s="255">
        <v>540000</v>
      </c>
      <c r="E135" s="256"/>
      <c r="F135" s="257">
        <v>2</v>
      </c>
      <c r="G135" s="6">
        <v>1.8967146329858817</v>
      </c>
      <c r="H135" s="4">
        <v>1.8234509501701031</v>
      </c>
      <c r="I135" s="154">
        <v>154.54042962404833</v>
      </c>
      <c r="J135" s="7">
        <v>152.86241478031687</v>
      </c>
      <c r="K135" s="7">
        <v>184.06356934569214</v>
      </c>
      <c r="L135" s="7">
        <v>147.67982919116847</v>
      </c>
      <c r="M135" s="232"/>
      <c r="N135" s="154">
        <v>154.54042962404833</v>
      </c>
      <c r="O135" s="343">
        <v>51</v>
      </c>
      <c r="P135" s="7">
        <v>184.06356934569214</v>
      </c>
      <c r="Q135" s="343">
        <v>54</v>
      </c>
    </row>
    <row r="136" spans="1:17" s="30" customFormat="1" ht="18.75" hidden="1" outlineLevel="1" x14ac:dyDescent="0.25">
      <c r="A136" s="253">
        <v>6</v>
      </c>
      <c r="B136" s="425"/>
      <c r="C136" s="254">
        <v>141.1154334863588</v>
      </c>
      <c r="D136" s="255">
        <v>1242500</v>
      </c>
      <c r="E136" s="256"/>
      <c r="F136" s="257">
        <v>2</v>
      </c>
      <c r="G136" s="6">
        <v>1.8246640738931992</v>
      </c>
      <c r="H136" s="4">
        <v>1.7514003910774205</v>
      </c>
      <c r="I136" s="154">
        <v>124.51402566092889</v>
      </c>
      <c r="J136" s="7">
        <v>63.288720822140483</v>
      </c>
      <c r="K136" s="7">
        <v>91.238315208660637</v>
      </c>
      <c r="L136" s="7">
        <v>55.878648744979699</v>
      </c>
      <c r="M136" s="232"/>
      <c r="N136" s="154">
        <v>124.51402566092889</v>
      </c>
      <c r="O136" s="7">
        <v>63.288720822140483</v>
      </c>
      <c r="P136" s="7">
        <v>91.238315208660637</v>
      </c>
      <c r="Q136" s="7">
        <v>55.878648744979699</v>
      </c>
    </row>
    <row r="137" spans="1:17" s="30" customFormat="1" ht="18.75" hidden="1" outlineLevel="1" x14ac:dyDescent="0.25">
      <c r="A137" s="253">
        <v>8</v>
      </c>
      <c r="B137" s="425"/>
      <c r="C137" s="260">
        <v>204.79381011372342</v>
      </c>
      <c r="D137" s="261">
        <v>965000</v>
      </c>
      <c r="E137" s="262"/>
      <c r="F137" s="263">
        <v>1.9</v>
      </c>
      <c r="G137" s="141">
        <v>1.7023739732402567</v>
      </c>
      <c r="H137" s="139">
        <v>1.6291102904244781</v>
      </c>
      <c r="I137" s="155">
        <v>105.7570879220663</v>
      </c>
      <c r="J137" s="153">
        <v>23.464162892819907</v>
      </c>
      <c r="K137" s="153">
        <v>20.765450721660844</v>
      </c>
      <c r="L137" s="153">
        <v>2.4930930748395128</v>
      </c>
      <c r="M137" s="232"/>
      <c r="N137" s="155">
        <v>105.7570879220663</v>
      </c>
      <c r="O137" s="153">
        <v>23.464162892819907</v>
      </c>
      <c r="P137" s="334">
        <v>147</v>
      </c>
      <c r="Q137" s="153"/>
    </row>
    <row r="138" spans="1:17" s="30" customFormat="1" ht="18" collapsed="1" x14ac:dyDescent="0.25">
      <c r="A138" s="421" t="s">
        <v>25</v>
      </c>
      <c r="B138" s="264" t="s">
        <v>19</v>
      </c>
      <c r="C138" s="265">
        <v>185.59074154882055</v>
      </c>
      <c r="D138" s="266">
        <v>868125</v>
      </c>
      <c r="E138" s="267"/>
      <c r="F138" s="268">
        <v>1.9750000000000001</v>
      </c>
      <c r="G138" s="269">
        <v>1.8187484749785452</v>
      </c>
      <c r="H138" s="270">
        <v>1.7454847921627663</v>
      </c>
      <c r="I138" s="349">
        <f t="shared" ref="I138:L138" si="84">AVERAGE(I134:I137)</f>
        <v>139.24359149991835</v>
      </c>
      <c r="J138" s="336">
        <f t="shared" si="84"/>
        <v>76.538246392521515</v>
      </c>
      <c r="K138" s="362">
        <f t="shared" si="84"/>
        <v>115.37658212801414</v>
      </c>
      <c r="L138" s="336">
        <f t="shared" si="84"/>
        <v>64.664583227041163</v>
      </c>
      <c r="M138" s="232"/>
      <c r="N138" s="359">
        <f t="shared" ref="N138:Q138" si="85">AVERAGE(N134:N137)</f>
        <v>139.24359149991835</v>
      </c>
      <c r="O138" s="352">
        <f t="shared" si="85"/>
        <v>51.072642697442305</v>
      </c>
      <c r="P138" s="363">
        <f t="shared" si="85"/>
        <v>146.93521944759891</v>
      </c>
      <c r="Q138" s="352">
        <f t="shared" si="85"/>
        <v>54.161803547385546</v>
      </c>
    </row>
    <row r="139" spans="1:17" s="30" customFormat="1" ht="18" x14ac:dyDescent="0.25">
      <c r="A139" s="422"/>
      <c r="B139" s="276" t="s">
        <v>20</v>
      </c>
      <c r="C139" s="277">
        <v>15.173914201805545</v>
      </c>
      <c r="D139" s="278">
        <v>152121.71319374497</v>
      </c>
      <c r="E139" s="279"/>
      <c r="F139" s="280">
        <v>2.4999999999997514E-2</v>
      </c>
      <c r="G139" s="281">
        <v>4.1545676896512451E-2</v>
      </c>
      <c r="H139" s="282">
        <v>4.1545676896516018E-2</v>
      </c>
      <c r="I139" s="350">
        <f t="shared" ref="I139:L139" si="86">STDEV(I134:I137)/SQRT(I140)</f>
        <v>14.877205934957169</v>
      </c>
      <c r="J139" s="338">
        <f t="shared" si="86"/>
        <v>27.260774832973713</v>
      </c>
      <c r="K139" s="364">
        <f t="shared" si="86"/>
        <v>37.3698511892173</v>
      </c>
      <c r="L139" s="338">
        <f t="shared" si="86"/>
        <v>30.248152767532574</v>
      </c>
      <c r="M139" s="232"/>
      <c r="N139" s="360">
        <f t="shared" ref="N139:Q139" si="87">STDEV(N134:N137)/SQRT(N140)</f>
        <v>14.877205934957169</v>
      </c>
      <c r="O139" s="354">
        <f t="shared" si="87"/>
        <v>9.792146497858969</v>
      </c>
      <c r="P139" s="365">
        <f t="shared" si="87"/>
        <v>20.047970281491047</v>
      </c>
      <c r="Q139" s="354">
        <f t="shared" si="87"/>
        <v>0.94797084645152663</v>
      </c>
    </row>
    <row r="140" spans="1:17" s="30" customFormat="1" ht="18" x14ac:dyDescent="0.25">
      <c r="A140" s="423"/>
      <c r="B140" s="288" t="s">
        <v>21</v>
      </c>
      <c r="C140" s="289">
        <v>4</v>
      </c>
      <c r="D140" s="290">
        <v>4</v>
      </c>
      <c r="E140" s="291"/>
      <c r="F140" s="291">
        <v>4</v>
      </c>
      <c r="G140" s="291">
        <v>4</v>
      </c>
      <c r="H140" s="291">
        <v>4</v>
      </c>
      <c r="I140" s="339">
        <f t="shared" ref="I140:L140" si="88">COUNT(I134:I137)</f>
        <v>4</v>
      </c>
      <c r="J140" s="290">
        <f t="shared" si="88"/>
        <v>4</v>
      </c>
      <c r="K140" s="290">
        <f t="shared" si="88"/>
        <v>4</v>
      </c>
      <c r="L140" s="290">
        <f t="shared" si="88"/>
        <v>4</v>
      </c>
      <c r="M140" s="232"/>
      <c r="N140" s="355">
        <f t="shared" ref="N140:Q140" si="89">COUNT(N134:N137)</f>
        <v>4</v>
      </c>
      <c r="O140" s="356">
        <f t="shared" si="89"/>
        <v>4</v>
      </c>
      <c r="P140" s="356">
        <f t="shared" si="89"/>
        <v>4</v>
      </c>
      <c r="Q140" s="356">
        <f t="shared" si="89"/>
        <v>3</v>
      </c>
    </row>
    <row r="141" spans="1:17" s="30" customFormat="1" ht="18" x14ac:dyDescent="0.25">
      <c r="A141" s="253"/>
      <c r="B141" s="302"/>
      <c r="C141" s="303"/>
      <c r="D141" s="304"/>
      <c r="E141" s="305"/>
      <c r="F141" s="306"/>
      <c r="G141" s="144"/>
      <c r="H141" s="142"/>
      <c r="I141" s="340"/>
      <c r="J141" s="341"/>
      <c r="K141" s="341"/>
      <c r="L141" s="341"/>
      <c r="M141" s="232"/>
      <c r="N141" s="357"/>
      <c r="O141" s="358"/>
      <c r="P141" s="358"/>
      <c r="Q141" s="358"/>
    </row>
    <row r="142" spans="1:17" s="30" customFormat="1" ht="18.75" hidden="1" outlineLevel="1" x14ac:dyDescent="0.25">
      <c r="A142" s="253">
        <v>2</v>
      </c>
      <c r="B142" s="424" t="s">
        <v>26</v>
      </c>
      <c r="C142" s="254">
        <v>205.18452442090697</v>
      </c>
      <c r="D142" s="255">
        <v>725000</v>
      </c>
      <c r="E142" s="256"/>
      <c r="F142" s="257">
        <v>2</v>
      </c>
      <c r="G142" s="6">
        <v>1.8512412197948425</v>
      </c>
      <c r="H142" s="4">
        <v>1.7047138541632851</v>
      </c>
      <c r="I142" s="154">
        <v>58.933162273789613</v>
      </c>
      <c r="J142" s="7">
        <v>48.767089951104246</v>
      </c>
      <c r="K142" s="7">
        <v>80.047799955623589</v>
      </c>
      <c r="L142" s="7">
        <v>30.978166838543409</v>
      </c>
      <c r="M142" s="259"/>
      <c r="N142" s="154">
        <v>58.933162273789613</v>
      </c>
      <c r="O142" s="7">
        <v>48.767089951104246</v>
      </c>
      <c r="P142" s="7">
        <v>80.047799955623589</v>
      </c>
      <c r="Q142" s="7">
        <v>30.978166838543409</v>
      </c>
    </row>
    <row r="143" spans="1:17" s="30" customFormat="1" ht="18.75" hidden="1" outlineLevel="1" x14ac:dyDescent="0.25">
      <c r="A143" s="253">
        <v>5</v>
      </c>
      <c r="B143" s="425"/>
      <c r="C143" s="254">
        <v>191.26919817429297</v>
      </c>
      <c r="D143" s="255">
        <v>540000</v>
      </c>
      <c r="E143" s="256"/>
      <c r="F143" s="257">
        <v>2</v>
      </c>
      <c r="G143" s="6">
        <v>1.8967146329858817</v>
      </c>
      <c r="H143" s="4">
        <v>1.7501872673543244</v>
      </c>
      <c r="I143" s="154">
        <v>49.207910372119294</v>
      </c>
      <c r="J143" s="7">
        <v>75.159413148252668</v>
      </c>
      <c r="K143" s="7">
        <v>188.67143283869046</v>
      </c>
      <c r="L143" s="7">
        <v>112.48651933847238</v>
      </c>
      <c r="M143" s="259"/>
      <c r="N143" s="154">
        <v>49.207910372119294</v>
      </c>
      <c r="O143" s="7">
        <v>75.159413148252668</v>
      </c>
      <c r="P143" s="343">
        <v>66</v>
      </c>
      <c r="Q143" s="343">
        <v>34</v>
      </c>
    </row>
    <row r="144" spans="1:17" s="30" customFormat="1" ht="18.75" hidden="1" outlineLevel="1" x14ac:dyDescent="0.25">
      <c r="A144" s="253">
        <v>6</v>
      </c>
      <c r="B144" s="425"/>
      <c r="C144" s="254">
        <v>141.1154334863588</v>
      </c>
      <c r="D144" s="255">
        <v>1242500</v>
      </c>
      <c r="E144" s="256"/>
      <c r="F144" s="257">
        <v>2</v>
      </c>
      <c r="G144" s="6">
        <v>1.8246640738931992</v>
      </c>
      <c r="H144" s="4">
        <v>1.6781367082616419</v>
      </c>
      <c r="I144" s="154">
        <v>76.062366041640871</v>
      </c>
      <c r="J144" s="7">
        <v>49.739701910266085</v>
      </c>
      <c r="K144" s="7">
        <v>77.765454082741243</v>
      </c>
      <c r="L144" s="7">
        <v>51.483712268656411</v>
      </c>
      <c r="M144" s="259"/>
      <c r="N144" s="154">
        <v>76.062366041640871</v>
      </c>
      <c r="O144" s="7">
        <v>49.739701910266085</v>
      </c>
      <c r="P144" s="7">
        <v>77.765454082741243</v>
      </c>
      <c r="Q144" s="7">
        <v>51.483712268656411</v>
      </c>
    </row>
    <row r="145" spans="1:17" s="30" customFormat="1" ht="18.75" hidden="1" outlineLevel="1" x14ac:dyDescent="0.25">
      <c r="A145" s="253">
        <v>8</v>
      </c>
      <c r="B145" s="425"/>
      <c r="C145" s="260">
        <v>204.79381011372342</v>
      </c>
      <c r="D145" s="261">
        <v>965000</v>
      </c>
      <c r="E145" s="262"/>
      <c r="F145" s="263">
        <v>1.9</v>
      </c>
      <c r="G145" s="141">
        <v>1.7023739732402567</v>
      </c>
      <c r="H145" s="139">
        <v>1.5558466076086994</v>
      </c>
      <c r="I145" s="155">
        <v>100.87135238115262</v>
      </c>
      <c r="J145" s="153">
        <v>42.993427592061217</v>
      </c>
      <c r="K145" s="153">
        <v>39.985478010683295</v>
      </c>
      <c r="L145" s="153">
        <v>19.002504667449937</v>
      </c>
      <c r="M145" s="259"/>
      <c r="N145" s="155">
        <v>100.87135238115262</v>
      </c>
      <c r="O145" s="153">
        <v>42.993427592061217</v>
      </c>
      <c r="P145" s="153">
        <v>39.985478010683295</v>
      </c>
      <c r="Q145" s="153">
        <v>19.002504667449937</v>
      </c>
    </row>
    <row r="146" spans="1:17" s="30" customFormat="1" ht="18" collapsed="1" x14ac:dyDescent="0.25">
      <c r="A146" s="421" t="s">
        <v>26</v>
      </c>
      <c r="B146" s="264" t="s">
        <v>19</v>
      </c>
      <c r="C146" s="265">
        <v>185.59074154882055</v>
      </c>
      <c r="D146" s="266">
        <v>868125</v>
      </c>
      <c r="E146" s="267"/>
      <c r="F146" s="268">
        <v>1.9750000000000001</v>
      </c>
      <c r="G146" s="269">
        <v>1.8187484749785452</v>
      </c>
      <c r="H146" s="270">
        <v>1.6722211093469876</v>
      </c>
      <c r="I146" s="335">
        <f t="shared" ref="I146:L146" si="90">AVERAGE(I142:I145)</f>
        <v>71.268697767175595</v>
      </c>
      <c r="J146" s="336">
        <f t="shared" si="90"/>
        <v>54.164908150421056</v>
      </c>
      <c r="K146" s="336">
        <f t="shared" si="90"/>
        <v>96.617541221934658</v>
      </c>
      <c r="L146" s="336">
        <f t="shared" si="90"/>
        <v>53.487725778280527</v>
      </c>
      <c r="M146" s="259"/>
      <c r="N146" s="335">
        <f t="shared" ref="N146:Q146" si="91">AVERAGE(N142:N145)</f>
        <v>71.268697767175595</v>
      </c>
      <c r="O146" s="336">
        <f t="shared" si="91"/>
        <v>54.164908150421056</v>
      </c>
      <c r="P146" s="336">
        <f t="shared" si="91"/>
        <v>65.949683012262028</v>
      </c>
      <c r="Q146" s="336">
        <f t="shared" si="91"/>
        <v>33.866095943662437</v>
      </c>
    </row>
    <row r="147" spans="1:17" s="30" customFormat="1" ht="18" x14ac:dyDescent="0.25">
      <c r="A147" s="422"/>
      <c r="B147" s="276" t="s">
        <v>20</v>
      </c>
      <c r="C147" s="277">
        <v>15.173914201805545</v>
      </c>
      <c r="D147" s="278">
        <v>152121.71319374497</v>
      </c>
      <c r="E147" s="279"/>
      <c r="F147" s="280">
        <v>2.4999999999997514E-2</v>
      </c>
      <c r="G147" s="281">
        <v>4.1545676896512451E-2</v>
      </c>
      <c r="H147" s="282">
        <v>4.1545676896516018E-2</v>
      </c>
      <c r="I147" s="337">
        <f t="shared" ref="I147:L147" si="92">STDEV(I142:I145)/SQRT(I148)</f>
        <v>11.321587757165849</v>
      </c>
      <c r="J147" s="338">
        <f t="shared" si="92"/>
        <v>7.1547775970010035</v>
      </c>
      <c r="K147" s="338">
        <f t="shared" si="92"/>
        <v>32.030021152673861</v>
      </c>
      <c r="L147" s="338">
        <f t="shared" si="92"/>
        <v>20.778162475760599</v>
      </c>
      <c r="M147" s="259"/>
      <c r="N147" s="337">
        <f t="shared" ref="N147:Q147" si="93">STDEV(N142:N145)/SQRT(N148)</f>
        <v>11.321587757165849</v>
      </c>
      <c r="O147" s="338">
        <f t="shared" si="93"/>
        <v>7.1547775970010035</v>
      </c>
      <c r="P147" s="338">
        <f t="shared" si="93"/>
        <v>9.1856401541660642</v>
      </c>
      <c r="Q147" s="338">
        <f t="shared" si="93"/>
        <v>6.7061216773276877</v>
      </c>
    </row>
    <row r="148" spans="1:17" s="28" customFormat="1" ht="18" x14ac:dyDescent="0.25">
      <c r="A148" s="423"/>
      <c r="B148" s="288" t="s">
        <v>21</v>
      </c>
      <c r="C148" s="289">
        <v>4</v>
      </c>
      <c r="D148" s="290">
        <v>4</v>
      </c>
      <c r="E148" s="291"/>
      <c r="F148" s="291">
        <v>4</v>
      </c>
      <c r="G148" s="291">
        <v>4</v>
      </c>
      <c r="H148" s="291">
        <v>4</v>
      </c>
      <c r="I148" s="339">
        <f t="shared" ref="I148:L148" si="94">COUNT(I142:I145)</f>
        <v>4</v>
      </c>
      <c r="J148" s="290">
        <f t="shared" si="94"/>
        <v>4</v>
      </c>
      <c r="K148" s="290">
        <f t="shared" si="94"/>
        <v>4</v>
      </c>
      <c r="L148" s="290">
        <f t="shared" si="94"/>
        <v>4</v>
      </c>
      <c r="M148" s="233"/>
      <c r="N148" s="339">
        <f t="shared" ref="N148:Q148" si="95">COUNT(N142:N145)</f>
        <v>4</v>
      </c>
      <c r="O148" s="290">
        <f t="shared" si="95"/>
        <v>4</v>
      </c>
      <c r="P148" s="290">
        <f t="shared" si="95"/>
        <v>4</v>
      </c>
      <c r="Q148" s="290">
        <f t="shared" si="95"/>
        <v>4</v>
      </c>
    </row>
    <row r="149" spans="1:17" x14ac:dyDescent="0.25">
      <c r="A149" s="232"/>
      <c r="B149" s="232"/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</row>
    <row r="150" spans="1:17" x14ac:dyDescent="0.25">
      <c r="A150" s="232"/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</row>
    <row r="151" spans="1:17" x14ac:dyDescent="0.25">
      <c r="A151" s="232"/>
      <c r="B151" s="431"/>
      <c r="C151" s="431"/>
      <c r="D151" s="431"/>
      <c r="E151" s="431"/>
      <c r="F151" s="431"/>
      <c r="G151" s="431"/>
      <c r="H151" s="431"/>
      <c r="I151" s="232"/>
      <c r="J151" s="232"/>
      <c r="K151" s="232"/>
      <c r="L151" s="232"/>
      <c r="M151" s="232"/>
      <c r="N151" s="232"/>
      <c r="O151" s="232"/>
      <c r="P151" s="232"/>
      <c r="Q151" s="232"/>
    </row>
    <row r="152" spans="1:17" s="28" customFormat="1" ht="18" customHeight="1" x14ac:dyDescent="0.2">
      <c r="A152" s="311" t="s">
        <v>35</v>
      </c>
      <c r="B152" s="431"/>
      <c r="C152" s="431"/>
      <c r="D152" s="431"/>
      <c r="E152" s="431"/>
      <c r="F152" s="431"/>
      <c r="G152" s="431"/>
      <c r="H152" s="431"/>
      <c r="I152" s="401" t="s">
        <v>33</v>
      </c>
      <c r="J152" s="402"/>
      <c r="K152" s="402"/>
      <c r="L152" s="403"/>
      <c r="M152" s="233"/>
      <c r="N152" s="401" t="s">
        <v>33</v>
      </c>
      <c r="O152" s="402"/>
      <c r="P152" s="402"/>
      <c r="Q152" s="403"/>
    </row>
    <row r="153" spans="1:17" s="28" customFormat="1" ht="18" x14ac:dyDescent="0.2">
      <c r="A153" s="231"/>
      <c r="B153" s="431"/>
      <c r="C153" s="431"/>
      <c r="D153" s="431"/>
      <c r="E153" s="431"/>
      <c r="F153" s="431"/>
      <c r="G153" s="431"/>
      <c r="H153" s="431"/>
      <c r="I153" s="404"/>
      <c r="J153" s="405"/>
      <c r="K153" s="405"/>
      <c r="L153" s="406"/>
      <c r="M153" s="233"/>
      <c r="N153" s="404"/>
      <c r="O153" s="405"/>
      <c r="P153" s="405"/>
      <c r="Q153" s="406"/>
    </row>
    <row r="154" spans="1:17" s="28" customFormat="1" ht="20.25" x14ac:dyDescent="0.3">
      <c r="A154" s="230"/>
      <c r="B154" s="234"/>
      <c r="C154" s="235"/>
      <c r="D154" s="236"/>
      <c r="E154" s="237"/>
      <c r="F154" s="238"/>
      <c r="G154" s="239"/>
      <c r="H154" s="240"/>
      <c r="I154" s="330" t="s">
        <v>3</v>
      </c>
      <c r="J154" s="331" t="s">
        <v>4</v>
      </c>
      <c r="K154" s="331" t="s">
        <v>5</v>
      </c>
      <c r="L154" s="332" t="s">
        <v>6</v>
      </c>
      <c r="M154" s="233"/>
      <c r="N154" s="330" t="s">
        <v>3</v>
      </c>
      <c r="O154" s="331" t="s">
        <v>4</v>
      </c>
      <c r="P154" s="331" t="s">
        <v>5</v>
      </c>
      <c r="Q154" s="332" t="s">
        <v>6</v>
      </c>
    </row>
    <row r="155" spans="1:17" s="2" customFormat="1" ht="18" x14ac:dyDescent="0.25">
      <c r="A155" s="321"/>
      <c r="B155" s="243"/>
      <c r="C155" s="244" t="s">
        <v>7</v>
      </c>
      <c r="D155" s="245" t="s">
        <v>8</v>
      </c>
      <c r="E155" s="246"/>
      <c r="F155" s="247" t="s">
        <v>9</v>
      </c>
      <c r="G155" s="248" t="s">
        <v>10</v>
      </c>
      <c r="H155" s="243" t="s">
        <v>11</v>
      </c>
      <c r="I155" s="333" t="s">
        <v>89</v>
      </c>
      <c r="J155" s="333" t="s">
        <v>89</v>
      </c>
      <c r="K155" s="333" t="s">
        <v>89</v>
      </c>
      <c r="L155" s="333" t="s">
        <v>89</v>
      </c>
      <c r="M155" s="321"/>
      <c r="N155" s="333" t="s">
        <v>89</v>
      </c>
      <c r="O155" s="333" t="s">
        <v>89</v>
      </c>
      <c r="P155" s="333" t="s">
        <v>89</v>
      </c>
      <c r="Q155" s="333" t="s">
        <v>89</v>
      </c>
    </row>
    <row r="156" spans="1:17" s="30" customFormat="1" ht="18.75" hidden="1" outlineLevel="1" x14ac:dyDescent="0.25">
      <c r="A156" s="253">
        <v>1</v>
      </c>
      <c r="B156" s="424" t="s">
        <v>23</v>
      </c>
      <c r="C156" s="254">
        <v>275.43241321867436</v>
      </c>
      <c r="D156" s="255">
        <v>121124.99999999999</v>
      </c>
      <c r="E156" s="256"/>
      <c r="F156" s="257">
        <v>0.95</v>
      </c>
      <c r="G156" s="6">
        <v>0.91663824894888801</v>
      </c>
      <c r="H156" s="4">
        <v>0.90164380730159677</v>
      </c>
      <c r="I156" s="154">
        <v>34.217465608717923</v>
      </c>
      <c r="J156" s="7">
        <v>58.73313550471719</v>
      </c>
      <c r="K156" s="7">
        <v>17.209040170627876</v>
      </c>
      <c r="L156" s="7">
        <v>7.7997806727933741</v>
      </c>
      <c r="M156" s="232"/>
      <c r="N156" s="154">
        <v>34.217465608717923</v>
      </c>
      <c r="O156" s="7">
        <v>58.73313550471719</v>
      </c>
      <c r="P156" s="7">
        <v>17.209040170627876</v>
      </c>
      <c r="Q156" s="7">
        <v>7.7997806727933741</v>
      </c>
    </row>
    <row r="157" spans="1:17" s="30" customFormat="1" ht="18.75" hidden="1" outlineLevel="1" x14ac:dyDescent="0.25">
      <c r="A157" s="253">
        <v>3</v>
      </c>
      <c r="B157" s="425"/>
      <c r="C157" s="254">
        <v>352.94220617245867</v>
      </c>
      <c r="D157" s="255">
        <v>745000</v>
      </c>
      <c r="E157" s="256"/>
      <c r="F157" s="257">
        <v>2</v>
      </c>
      <c r="G157" s="6">
        <v>1.7370580564015183</v>
      </c>
      <c r="H157" s="4">
        <v>1.722063614754227</v>
      </c>
      <c r="I157" s="154">
        <v>65.727301148502633</v>
      </c>
      <c r="J157" s="7">
        <v>35.176509559884991</v>
      </c>
      <c r="K157" s="7">
        <v>29.802096911097827</v>
      </c>
      <c r="L157" s="7">
        <v>5.5441630470536296</v>
      </c>
      <c r="M157" s="232"/>
      <c r="N157" s="154">
        <v>65.727301148502633</v>
      </c>
      <c r="O157" s="7">
        <v>35.176509559884991</v>
      </c>
      <c r="P157" s="7">
        <v>29.802096911097827</v>
      </c>
      <c r="Q157" s="7">
        <v>5.5441630470536296</v>
      </c>
    </row>
    <row r="158" spans="1:17" s="30" customFormat="1" ht="18.75" hidden="1" outlineLevel="1" x14ac:dyDescent="0.25">
      <c r="A158" s="253">
        <v>4</v>
      </c>
      <c r="B158" s="425"/>
      <c r="C158" s="254">
        <v>321.63180004183846</v>
      </c>
      <c r="D158" s="255">
        <v>745000</v>
      </c>
      <c r="E158" s="256"/>
      <c r="F158" s="257">
        <v>2</v>
      </c>
      <c r="G158" s="6">
        <v>1.7603843089688302</v>
      </c>
      <c r="H158" s="4">
        <v>1.7453898673215389</v>
      </c>
      <c r="I158" s="154">
        <v>45.257512542306117</v>
      </c>
      <c r="J158" s="7">
        <v>29.145608324316857</v>
      </c>
      <c r="K158" s="7">
        <v>13.939886120427872</v>
      </c>
      <c r="L158" s="7">
        <v>2.2378250123625447</v>
      </c>
      <c r="M158" s="232"/>
      <c r="N158" s="154">
        <v>45.257512542306117</v>
      </c>
      <c r="O158" s="7">
        <v>29.145608324316857</v>
      </c>
      <c r="P158" s="7">
        <v>13.939886120427872</v>
      </c>
      <c r="Q158" s="7">
        <v>2.2378250123625447</v>
      </c>
    </row>
    <row r="159" spans="1:17" s="30" customFormat="1" ht="18.75" hidden="1" outlineLevel="1" x14ac:dyDescent="0.25">
      <c r="A159" s="253">
        <v>7</v>
      </c>
      <c r="B159" s="425"/>
      <c r="C159" s="260">
        <v>255.58352109036738</v>
      </c>
      <c r="D159" s="261">
        <v>485000</v>
      </c>
      <c r="E159" s="262"/>
      <c r="F159" s="263">
        <v>2</v>
      </c>
      <c r="G159" s="141">
        <v>1.8760419922711717</v>
      </c>
      <c r="H159" s="139">
        <v>1.8610475506238804</v>
      </c>
      <c r="I159" s="155">
        <v>65.724365073391809</v>
      </c>
      <c r="J159" s="153">
        <v>44.780568443497167</v>
      </c>
      <c r="K159" s="153">
        <v>11.344422515597818</v>
      </c>
      <c r="L159" s="153">
        <v>2.9964291195685351</v>
      </c>
      <c r="M159" s="232"/>
      <c r="N159" s="155">
        <v>65.724365073391809</v>
      </c>
      <c r="O159" s="153">
        <v>44.780568443497167</v>
      </c>
      <c r="P159" s="153">
        <v>11.344422515597818</v>
      </c>
      <c r="Q159" s="153">
        <v>2.9964291195685351</v>
      </c>
    </row>
    <row r="160" spans="1:17" s="30" customFormat="1" ht="18" collapsed="1" x14ac:dyDescent="0.25">
      <c r="A160" s="421" t="s">
        <v>23</v>
      </c>
      <c r="B160" s="264" t="s">
        <v>19</v>
      </c>
      <c r="C160" s="265">
        <v>301.3974851308347</v>
      </c>
      <c r="D160" s="266">
        <v>524031.25</v>
      </c>
      <c r="E160" s="267"/>
      <c r="F160" s="268">
        <v>1.7375</v>
      </c>
      <c r="G160" s="269">
        <v>1.5725306516476021</v>
      </c>
      <c r="H160" s="270">
        <v>1.5575362100003107</v>
      </c>
      <c r="I160" s="335">
        <f t="shared" ref="I160:L160" si="96">AVERAGE(I156:I159)</f>
        <v>52.731661093229619</v>
      </c>
      <c r="J160" s="336">
        <f t="shared" si="96"/>
        <v>41.95895545810405</v>
      </c>
      <c r="K160" s="336">
        <f t="shared" si="96"/>
        <v>18.073861429437848</v>
      </c>
      <c r="L160" s="307">
        <f t="shared" si="96"/>
        <v>4.6445494629445214</v>
      </c>
      <c r="M160" s="232"/>
      <c r="N160" s="351">
        <f t="shared" ref="N160:Q160" si="97">AVERAGE(N156:N159)</f>
        <v>52.731661093229619</v>
      </c>
      <c r="O160" s="352">
        <f t="shared" si="97"/>
        <v>41.95895545810405</v>
      </c>
      <c r="P160" s="352">
        <f t="shared" si="97"/>
        <v>18.073861429437848</v>
      </c>
      <c r="Q160" s="366">
        <f t="shared" si="97"/>
        <v>4.6445494629445214</v>
      </c>
    </row>
    <row r="161" spans="1:17" s="30" customFormat="1" ht="18" x14ac:dyDescent="0.25">
      <c r="A161" s="422"/>
      <c r="B161" s="276" t="s">
        <v>20</v>
      </c>
      <c r="C161" s="277">
        <v>22.059370699095737</v>
      </c>
      <c r="D161" s="278">
        <v>147623.18633341164</v>
      </c>
      <c r="E161" s="279"/>
      <c r="F161" s="280">
        <v>0.2624999999999999</v>
      </c>
      <c r="G161" s="281">
        <v>0.22073216071539226</v>
      </c>
      <c r="H161" s="282">
        <v>0.22073216071539226</v>
      </c>
      <c r="I161" s="337">
        <f t="shared" ref="I161:L161" si="98">STDEV(I156:I159)/SQRT(I162)</f>
        <v>7.8333440505014913</v>
      </c>
      <c r="J161" s="338">
        <f t="shared" si="98"/>
        <v>6.4518605405000242</v>
      </c>
      <c r="K161" s="338">
        <f t="shared" si="98"/>
        <v>4.089361434192857</v>
      </c>
      <c r="L161" s="308">
        <f t="shared" si="98"/>
        <v>1.2673269716085098</v>
      </c>
      <c r="M161" s="232"/>
      <c r="N161" s="353">
        <f t="shared" ref="N161:Q161" si="99">STDEV(N156:N159)/SQRT(N162)</f>
        <v>7.8333440505014913</v>
      </c>
      <c r="O161" s="354">
        <f t="shared" si="99"/>
        <v>6.4518605405000242</v>
      </c>
      <c r="P161" s="354">
        <f t="shared" si="99"/>
        <v>4.089361434192857</v>
      </c>
      <c r="Q161" s="367">
        <f t="shared" si="99"/>
        <v>1.2673269716085098</v>
      </c>
    </row>
    <row r="162" spans="1:17" s="30" customFormat="1" ht="18" x14ac:dyDescent="0.25">
      <c r="A162" s="423"/>
      <c r="B162" s="288" t="s">
        <v>21</v>
      </c>
      <c r="C162" s="289">
        <v>4</v>
      </c>
      <c r="D162" s="290">
        <v>4</v>
      </c>
      <c r="E162" s="291"/>
      <c r="F162" s="291">
        <v>4</v>
      </c>
      <c r="G162" s="291">
        <v>4</v>
      </c>
      <c r="H162" s="291">
        <v>4</v>
      </c>
      <c r="I162" s="339">
        <f t="shared" ref="I162:L162" si="100">COUNT(I156:I159)</f>
        <v>4</v>
      </c>
      <c r="J162" s="290">
        <f t="shared" si="100"/>
        <v>4</v>
      </c>
      <c r="K162" s="290">
        <f t="shared" si="100"/>
        <v>4</v>
      </c>
      <c r="L162" s="290">
        <f t="shared" si="100"/>
        <v>4</v>
      </c>
      <c r="M162" s="232"/>
      <c r="N162" s="355">
        <f t="shared" ref="N162:Q162" si="101">COUNT(N156:N159)</f>
        <v>4</v>
      </c>
      <c r="O162" s="356">
        <f t="shared" si="101"/>
        <v>4</v>
      </c>
      <c r="P162" s="356">
        <f t="shared" si="101"/>
        <v>4</v>
      </c>
      <c r="Q162" s="356">
        <f t="shared" si="101"/>
        <v>4</v>
      </c>
    </row>
    <row r="163" spans="1:17" s="30" customFormat="1" ht="18" x14ac:dyDescent="0.25">
      <c r="A163" s="253"/>
      <c r="B163" s="302"/>
      <c r="C163" s="303"/>
      <c r="D163" s="304"/>
      <c r="E163" s="305"/>
      <c r="F163" s="306"/>
      <c r="G163" s="144"/>
      <c r="H163" s="142"/>
      <c r="I163" s="340"/>
      <c r="J163" s="341"/>
      <c r="K163" s="341"/>
      <c r="L163" s="341"/>
      <c r="M163" s="232"/>
      <c r="N163" s="357"/>
      <c r="O163" s="358"/>
      <c r="P163" s="358"/>
      <c r="Q163" s="358"/>
    </row>
    <row r="164" spans="1:17" s="30" customFormat="1" ht="18.75" hidden="1" outlineLevel="1" x14ac:dyDescent="0.25">
      <c r="A164" s="253">
        <v>1</v>
      </c>
      <c r="B164" s="424" t="s">
        <v>24</v>
      </c>
      <c r="C164" s="254">
        <v>200.22204110221224</v>
      </c>
      <c r="D164" s="255">
        <v>485000</v>
      </c>
      <c r="E164" s="256"/>
      <c r="F164" s="257">
        <v>2</v>
      </c>
      <c r="G164" s="6">
        <v>1.9028923100654271</v>
      </c>
      <c r="H164" s="4">
        <v>1.8729034267708446</v>
      </c>
      <c r="I164" s="154">
        <v>39.078461748396698</v>
      </c>
      <c r="J164" s="7">
        <v>13.043165131700373</v>
      </c>
      <c r="K164" s="7">
        <v>34.713007295112902</v>
      </c>
      <c r="L164" s="7">
        <v>14.926616601825502</v>
      </c>
      <c r="M164" s="232"/>
      <c r="N164" s="154">
        <v>39.078461748396698</v>
      </c>
      <c r="O164" s="343">
        <v>50</v>
      </c>
      <c r="P164" s="7">
        <v>34.713007295112902</v>
      </c>
      <c r="Q164" s="7">
        <v>14.926616601825502</v>
      </c>
    </row>
    <row r="165" spans="1:17" s="30" customFormat="1" ht="18.75" hidden="1" outlineLevel="1" x14ac:dyDescent="0.25">
      <c r="A165" s="253">
        <v>3</v>
      </c>
      <c r="B165" s="425"/>
      <c r="C165" s="254">
        <v>352.94220617245867</v>
      </c>
      <c r="D165" s="255">
        <v>745000</v>
      </c>
      <c r="E165" s="256"/>
      <c r="F165" s="257">
        <v>2</v>
      </c>
      <c r="G165" s="6">
        <v>1.7370580564015183</v>
      </c>
      <c r="H165" s="4">
        <v>1.7070691731069358</v>
      </c>
      <c r="I165" s="154">
        <v>71.107568838011062</v>
      </c>
      <c r="J165" s="7">
        <v>51.019815095481889</v>
      </c>
      <c r="K165" s="7">
        <v>41.050468005835057</v>
      </c>
      <c r="L165" s="7">
        <v>22.074108613235765</v>
      </c>
      <c r="M165" s="232"/>
      <c r="N165" s="154">
        <v>71.107568838011062</v>
      </c>
      <c r="O165" s="7">
        <v>51.019815095481889</v>
      </c>
      <c r="P165" s="7">
        <v>41.050468005835057</v>
      </c>
      <c r="Q165" s="7">
        <v>22.074108613235765</v>
      </c>
    </row>
    <row r="166" spans="1:17" s="30" customFormat="1" ht="18.75" hidden="1" outlineLevel="1" x14ac:dyDescent="0.25">
      <c r="A166" s="253">
        <v>4</v>
      </c>
      <c r="B166" s="425"/>
      <c r="C166" s="254">
        <v>321.63180004183846</v>
      </c>
      <c r="D166" s="255">
        <v>745000</v>
      </c>
      <c r="E166" s="256"/>
      <c r="F166" s="257">
        <v>2</v>
      </c>
      <c r="G166" s="6">
        <v>1.7603843089688302</v>
      </c>
      <c r="H166" s="4">
        <v>1.7303954256742478</v>
      </c>
      <c r="I166" s="154">
        <v>60.002731669887524</v>
      </c>
      <c r="J166" s="7">
        <v>50.215890836701078</v>
      </c>
      <c r="K166" s="7">
        <v>29.972121961394318</v>
      </c>
      <c r="L166" s="7">
        <v>22.815543806834118</v>
      </c>
      <c r="M166" s="232"/>
      <c r="N166" s="154">
        <v>60.002731669887524</v>
      </c>
      <c r="O166" s="7">
        <v>50.215890836701078</v>
      </c>
      <c r="P166" s="7">
        <v>29.972121961394318</v>
      </c>
      <c r="Q166" s="7">
        <v>22.815543806834118</v>
      </c>
    </row>
    <row r="167" spans="1:17" s="30" customFormat="1" ht="18.75" hidden="1" outlineLevel="1" x14ac:dyDescent="0.25">
      <c r="A167" s="253">
        <v>7</v>
      </c>
      <c r="B167" s="425"/>
      <c r="C167" s="260">
        <v>255.58352109036738</v>
      </c>
      <c r="D167" s="261">
        <v>485000</v>
      </c>
      <c r="E167" s="262"/>
      <c r="F167" s="263">
        <v>2</v>
      </c>
      <c r="G167" s="141">
        <v>1.8760419922711717</v>
      </c>
      <c r="H167" s="139">
        <v>1.8460531089765893</v>
      </c>
      <c r="I167" s="155">
        <v>45.17698291332475</v>
      </c>
      <c r="J167" s="153">
        <v>47.735477775619628</v>
      </c>
      <c r="K167" s="153">
        <v>10.759272777347226</v>
      </c>
      <c r="L167" s="153">
        <v>6.2582936135345273</v>
      </c>
      <c r="M167" s="232"/>
      <c r="N167" s="155">
        <v>45.17698291332475</v>
      </c>
      <c r="O167" s="153">
        <v>47.735477775619628</v>
      </c>
      <c r="P167" s="334">
        <v>35</v>
      </c>
      <c r="Q167" s="153">
        <v>20</v>
      </c>
    </row>
    <row r="168" spans="1:17" s="30" customFormat="1" ht="18" collapsed="1" x14ac:dyDescent="0.25">
      <c r="A168" s="421" t="s">
        <v>24</v>
      </c>
      <c r="B168" s="264" t="s">
        <v>19</v>
      </c>
      <c r="C168" s="265">
        <v>282.59489210171921</v>
      </c>
      <c r="D168" s="266">
        <v>615000</v>
      </c>
      <c r="E168" s="267"/>
      <c r="F168" s="268">
        <v>2</v>
      </c>
      <c r="G168" s="269">
        <v>1.8190941669267369</v>
      </c>
      <c r="H168" s="270">
        <v>1.7891052836321544</v>
      </c>
      <c r="I168" s="335">
        <f t="shared" ref="I168:L168" si="102">AVERAGE(I164:I167)</f>
        <v>53.841436292405007</v>
      </c>
      <c r="J168" s="336">
        <f t="shared" si="102"/>
        <v>40.503587209875747</v>
      </c>
      <c r="K168" s="336">
        <f t="shared" si="102"/>
        <v>29.123717509922376</v>
      </c>
      <c r="L168" s="336">
        <f t="shared" si="102"/>
        <v>16.518640658857478</v>
      </c>
      <c r="M168" s="232"/>
      <c r="N168" s="351">
        <f t="shared" ref="N168:Q168" si="103">AVERAGE(N164:N167)</f>
        <v>53.841436292405007</v>
      </c>
      <c r="O168" s="352">
        <f t="shared" si="103"/>
        <v>49.742795926950649</v>
      </c>
      <c r="P168" s="352">
        <f t="shared" si="103"/>
        <v>35.18389931558557</v>
      </c>
      <c r="Q168" s="352">
        <f t="shared" si="103"/>
        <v>19.954067255473845</v>
      </c>
    </row>
    <row r="169" spans="1:17" s="30" customFormat="1" ht="18" x14ac:dyDescent="0.25">
      <c r="A169" s="422"/>
      <c r="B169" s="276" t="s">
        <v>20</v>
      </c>
      <c r="C169" s="277">
        <v>34.141281859590976</v>
      </c>
      <c r="D169" s="278">
        <v>75055.534994651345</v>
      </c>
      <c r="E169" s="279"/>
      <c r="F169" s="280">
        <v>0</v>
      </c>
      <c r="G169" s="281">
        <v>4.1273432189581703E-2</v>
      </c>
      <c r="H169" s="282">
        <v>4.1273432189581703E-2</v>
      </c>
      <c r="I169" s="337">
        <f t="shared" ref="I169:L169" si="104">STDEV(I164:I167)/SQRT(I170)</f>
        <v>7.2405056427729182</v>
      </c>
      <c r="J169" s="338">
        <f t="shared" si="104"/>
        <v>9.1801185202410824</v>
      </c>
      <c r="K169" s="338">
        <f t="shared" si="104"/>
        <v>6.5285281530606953</v>
      </c>
      <c r="L169" s="338">
        <f t="shared" si="104"/>
        <v>3.8549046198291124</v>
      </c>
      <c r="M169" s="232"/>
      <c r="N169" s="353">
        <f t="shared" ref="N169:Q169" si="105">STDEV(N164:N167)/SQRT(N170)</f>
        <v>7.2405056427729182</v>
      </c>
      <c r="O169" s="354">
        <f t="shared" si="105"/>
        <v>0.70415888632491574</v>
      </c>
      <c r="P169" s="354">
        <f t="shared" si="105"/>
        <v>2.2700001769510454</v>
      </c>
      <c r="Q169" s="354">
        <f t="shared" si="105"/>
        <v>1.7785760527384136</v>
      </c>
    </row>
    <row r="170" spans="1:17" s="30" customFormat="1" ht="18" x14ac:dyDescent="0.25">
      <c r="A170" s="423"/>
      <c r="B170" s="288" t="s">
        <v>21</v>
      </c>
      <c r="C170" s="289">
        <v>4</v>
      </c>
      <c r="D170" s="290">
        <v>4</v>
      </c>
      <c r="E170" s="291"/>
      <c r="F170" s="291">
        <v>4</v>
      </c>
      <c r="G170" s="291">
        <v>4</v>
      </c>
      <c r="H170" s="291">
        <v>4</v>
      </c>
      <c r="I170" s="339">
        <f t="shared" ref="I170:L170" si="106">COUNT(I164:I167)</f>
        <v>4</v>
      </c>
      <c r="J170" s="290">
        <f t="shared" si="106"/>
        <v>4</v>
      </c>
      <c r="K170" s="290">
        <f t="shared" si="106"/>
        <v>4</v>
      </c>
      <c r="L170" s="290">
        <f t="shared" si="106"/>
        <v>4</v>
      </c>
      <c r="M170" s="232"/>
      <c r="N170" s="355">
        <f t="shared" ref="N170:Q170" si="107">COUNT(N164:N167)</f>
        <v>4</v>
      </c>
      <c r="O170" s="356">
        <f t="shared" si="107"/>
        <v>4</v>
      </c>
      <c r="P170" s="356">
        <f t="shared" si="107"/>
        <v>4</v>
      </c>
      <c r="Q170" s="356">
        <f t="shared" si="107"/>
        <v>4</v>
      </c>
    </row>
    <row r="171" spans="1:17" s="30" customFormat="1" ht="18" x14ac:dyDescent="0.25">
      <c r="A171" s="253"/>
      <c r="B171" s="302"/>
      <c r="C171" s="303"/>
      <c r="D171" s="304"/>
      <c r="E171" s="305"/>
      <c r="F171" s="306"/>
      <c r="G171" s="144"/>
      <c r="H171" s="142"/>
      <c r="I171" s="340"/>
      <c r="J171" s="341"/>
      <c r="K171" s="341"/>
      <c r="L171" s="341"/>
      <c r="M171" s="232"/>
      <c r="N171" s="357"/>
      <c r="O171" s="358"/>
      <c r="P171" s="358"/>
      <c r="Q171" s="358"/>
    </row>
    <row r="172" spans="1:17" s="30" customFormat="1" ht="18.75" hidden="1" outlineLevel="1" x14ac:dyDescent="0.25">
      <c r="A172" s="253">
        <v>1</v>
      </c>
      <c r="B172" s="424" t="s">
        <v>25</v>
      </c>
      <c r="C172" s="254">
        <v>275.43241321867436</v>
      </c>
      <c r="D172" s="255">
        <v>121124.99999999999</v>
      </c>
      <c r="E172" s="256"/>
      <c r="F172" s="309">
        <v>0.95</v>
      </c>
      <c r="G172" s="6">
        <v>0.91663824894888801</v>
      </c>
      <c r="H172" s="4">
        <v>0.869915543673626</v>
      </c>
      <c r="I172" s="154">
        <v>44.418405384750187</v>
      </c>
      <c r="J172" s="7">
        <v>59.366050133217314</v>
      </c>
      <c r="K172" s="7">
        <v>15.192450039531623</v>
      </c>
      <c r="L172" s="7">
        <v>8.3079835469303784</v>
      </c>
      <c r="M172" s="232"/>
      <c r="N172" s="154">
        <v>44.418405384750187</v>
      </c>
      <c r="O172" s="7">
        <v>59.366050133217314</v>
      </c>
      <c r="P172" s="7">
        <v>15.192450039531623</v>
      </c>
      <c r="Q172" s="7">
        <v>8.3079835469303784</v>
      </c>
    </row>
    <row r="173" spans="1:17" s="30" customFormat="1" ht="18.75" hidden="1" outlineLevel="1" x14ac:dyDescent="0.25">
      <c r="A173" s="253">
        <v>3</v>
      </c>
      <c r="B173" s="425"/>
      <c r="C173" s="254">
        <v>352.94220617245867</v>
      </c>
      <c r="D173" s="255">
        <v>745000</v>
      </c>
      <c r="E173" s="256"/>
      <c r="F173" s="257">
        <v>2</v>
      </c>
      <c r="G173" s="6">
        <v>1.7370580564015183</v>
      </c>
      <c r="H173" s="4">
        <v>1.6903353511262562</v>
      </c>
      <c r="I173" s="154">
        <v>61.894535718502354</v>
      </c>
      <c r="J173" s="7">
        <v>40.955049298108143</v>
      </c>
      <c r="K173" s="7">
        <v>29.403899188904742</v>
      </c>
      <c r="L173" s="7">
        <v>4.2968362440737957</v>
      </c>
      <c r="M173" s="232"/>
      <c r="N173" s="154">
        <v>61.894535718502354</v>
      </c>
      <c r="O173" s="7">
        <v>40.955049298108143</v>
      </c>
      <c r="P173" s="7">
        <v>29.403899188904742</v>
      </c>
      <c r="Q173" s="7">
        <v>4.2968362440737957</v>
      </c>
    </row>
    <row r="174" spans="1:17" s="30" customFormat="1" ht="18.75" hidden="1" outlineLevel="1" x14ac:dyDescent="0.25">
      <c r="A174" s="253">
        <v>4</v>
      </c>
      <c r="B174" s="425"/>
      <c r="C174" s="254">
        <v>321.63180004183846</v>
      </c>
      <c r="D174" s="255">
        <v>745000</v>
      </c>
      <c r="E174" s="256"/>
      <c r="F174" s="257">
        <v>2</v>
      </c>
      <c r="G174" s="6">
        <v>1.7603843089688302</v>
      </c>
      <c r="H174" s="4">
        <v>1.7136616036935681</v>
      </c>
      <c r="I174" s="154">
        <v>48.263188842585187</v>
      </c>
      <c r="J174" s="7">
        <v>37.684980895878184</v>
      </c>
      <c r="K174" s="7">
        <v>12.000849310529411</v>
      </c>
      <c r="L174" s="7">
        <v>1.8659404895357046</v>
      </c>
      <c r="M174" s="232"/>
      <c r="N174" s="154">
        <v>48.263188842585187</v>
      </c>
      <c r="O174" s="7">
        <v>37.684980895878184</v>
      </c>
      <c r="P174" s="7">
        <v>12.000849310529411</v>
      </c>
      <c r="Q174" s="7">
        <v>1.8659404895357046</v>
      </c>
    </row>
    <row r="175" spans="1:17" s="30" customFormat="1" ht="18.75" hidden="1" outlineLevel="1" x14ac:dyDescent="0.25">
      <c r="A175" s="253">
        <v>7</v>
      </c>
      <c r="B175" s="425"/>
      <c r="C175" s="260">
        <v>255.58352109036738</v>
      </c>
      <c r="D175" s="261">
        <v>485000</v>
      </c>
      <c r="E175" s="262"/>
      <c r="F175" s="263">
        <v>2</v>
      </c>
      <c r="G175" s="141">
        <v>1.8760419922711717</v>
      </c>
      <c r="H175" s="139">
        <v>1.8293192869959096</v>
      </c>
      <c r="I175" s="155">
        <v>73.904228295538871</v>
      </c>
      <c r="J175" s="153">
        <v>42.616936010938396</v>
      </c>
      <c r="K175" s="153">
        <v>13.613782434282493</v>
      </c>
      <c r="L175" s="153">
        <v>3.3646221221514834</v>
      </c>
      <c r="M175" s="232"/>
      <c r="N175" s="155">
        <v>73.904228295538871</v>
      </c>
      <c r="O175" s="153">
        <v>42.616936010938396</v>
      </c>
      <c r="P175" s="153">
        <v>13.613782434282493</v>
      </c>
      <c r="Q175" s="153">
        <v>3.3646221221514834</v>
      </c>
    </row>
    <row r="176" spans="1:17" s="30" customFormat="1" ht="18" collapsed="1" x14ac:dyDescent="0.25">
      <c r="A176" s="421" t="s">
        <v>25</v>
      </c>
      <c r="B176" s="264" t="s">
        <v>19</v>
      </c>
      <c r="C176" s="265">
        <v>301.3974851308347</v>
      </c>
      <c r="D176" s="266">
        <v>524031.25</v>
      </c>
      <c r="E176" s="267"/>
      <c r="F176" s="268">
        <v>1.7375</v>
      </c>
      <c r="G176" s="269">
        <v>1.5725306516476021</v>
      </c>
      <c r="H176" s="270">
        <v>1.52580794637234</v>
      </c>
      <c r="I176" s="335">
        <f t="shared" ref="I176:L176" si="108">AVERAGE(I172:I175)</f>
        <v>57.120089560344148</v>
      </c>
      <c r="J176" s="336">
        <f t="shared" si="108"/>
        <v>45.155754084535502</v>
      </c>
      <c r="K176" s="336">
        <f t="shared" si="108"/>
        <v>17.552745243312067</v>
      </c>
      <c r="L176" s="307">
        <f t="shared" si="108"/>
        <v>4.4588456006728405</v>
      </c>
      <c r="M176" s="232"/>
      <c r="N176" s="351">
        <f t="shared" ref="N176:Q176" si="109">AVERAGE(N172:N175)</f>
        <v>57.120089560344148</v>
      </c>
      <c r="O176" s="352">
        <f t="shared" si="109"/>
        <v>45.155754084535502</v>
      </c>
      <c r="P176" s="352">
        <f t="shared" si="109"/>
        <v>17.552745243312067</v>
      </c>
      <c r="Q176" s="366">
        <f t="shared" si="109"/>
        <v>4.4588456006728405</v>
      </c>
    </row>
    <row r="177" spans="1:17" s="30" customFormat="1" ht="18" x14ac:dyDescent="0.25">
      <c r="A177" s="422"/>
      <c r="B177" s="276" t="s">
        <v>20</v>
      </c>
      <c r="C177" s="277">
        <v>22.059370699095737</v>
      </c>
      <c r="D177" s="278">
        <v>147623.18633341164</v>
      </c>
      <c r="E177" s="279"/>
      <c r="F177" s="280">
        <v>0.2624999999999999</v>
      </c>
      <c r="G177" s="281">
        <v>0.22073216071539226</v>
      </c>
      <c r="H177" s="282">
        <v>0.22073216071539259</v>
      </c>
      <c r="I177" s="337">
        <f t="shared" ref="I177:L177" si="110">STDEV(I172:I175)/SQRT(I178)</f>
        <v>6.7347365725529658</v>
      </c>
      <c r="J177" s="338">
        <f t="shared" si="110"/>
        <v>4.8462742024250236</v>
      </c>
      <c r="K177" s="338">
        <f t="shared" si="110"/>
        <v>4.0037463679918224</v>
      </c>
      <c r="L177" s="308">
        <f t="shared" si="110"/>
        <v>1.3772736322548551</v>
      </c>
      <c r="M177" s="232"/>
      <c r="N177" s="353">
        <f t="shared" ref="N177:Q177" si="111">STDEV(N172:N175)/SQRT(N178)</f>
        <v>6.7347365725529658</v>
      </c>
      <c r="O177" s="354">
        <f t="shared" si="111"/>
        <v>4.8462742024250236</v>
      </c>
      <c r="P177" s="354">
        <f t="shared" si="111"/>
        <v>4.0037463679918224</v>
      </c>
      <c r="Q177" s="367">
        <f t="shared" si="111"/>
        <v>1.3772736322548551</v>
      </c>
    </row>
    <row r="178" spans="1:17" s="30" customFormat="1" ht="18" x14ac:dyDescent="0.25">
      <c r="A178" s="423"/>
      <c r="B178" s="288" t="s">
        <v>21</v>
      </c>
      <c r="C178" s="289">
        <v>4</v>
      </c>
      <c r="D178" s="290">
        <v>4</v>
      </c>
      <c r="E178" s="291"/>
      <c r="F178" s="291">
        <v>4</v>
      </c>
      <c r="G178" s="291">
        <v>4</v>
      </c>
      <c r="H178" s="291">
        <v>4</v>
      </c>
      <c r="I178" s="339">
        <f t="shared" ref="I178:L178" si="112">COUNT(I172:I175)</f>
        <v>4</v>
      </c>
      <c r="J178" s="290">
        <f t="shared" si="112"/>
        <v>4</v>
      </c>
      <c r="K178" s="290">
        <f t="shared" si="112"/>
        <v>4</v>
      </c>
      <c r="L178" s="290">
        <f t="shared" si="112"/>
        <v>4</v>
      </c>
      <c r="M178" s="232"/>
      <c r="N178" s="355">
        <f t="shared" ref="N178:Q178" si="113">COUNT(N172:N175)</f>
        <v>4</v>
      </c>
      <c r="O178" s="356">
        <f t="shared" si="113"/>
        <v>4</v>
      </c>
      <c r="P178" s="356">
        <f t="shared" si="113"/>
        <v>4</v>
      </c>
      <c r="Q178" s="356">
        <f t="shared" si="113"/>
        <v>4</v>
      </c>
    </row>
    <row r="179" spans="1:17" s="30" customFormat="1" ht="18" x14ac:dyDescent="0.25">
      <c r="A179" s="253"/>
      <c r="B179" s="302"/>
      <c r="C179" s="303"/>
      <c r="D179" s="304"/>
      <c r="E179" s="305"/>
      <c r="F179" s="306"/>
      <c r="G179" s="144"/>
      <c r="H179" s="142"/>
      <c r="I179" s="340"/>
      <c r="J179" s="341"/>
      <c r="K179" s="341"/>
      <c r="L179" s="341"/>
      <c r="M179" s="232"/>
      <c r="N179" s="357"/>
      <c r="O179" s="358"/>
      <c r="P179" s="358"/>
      <c r="Q179" s="358"/>
    </row>
    <row r="180" spans="1:17" s="30" customFormat="1" ht="18.75" hidden="1" outlineLevel="1" x14ac:dyDescent="0.25">
      <c r="A180" s="253">
        <v>1</v>
      </c>
      <c r="B180" s="424" t="s">
        <v>26</v>
      </c>
      <c r="C180" s="254">
        <v>200.22204110221224</v>
      </c>
      <c r="D180" s="255">
        <v>485000</v>
      </c>
      <c r="E180" s="256"/>
      <c r="F180" s="257">
        <v>2</v>
      </c>
      <c r="G180" s="6">
        <v>1.9028923100654271</v>
      </c>
      <c r="H180" s="4">
        <v>1.8094468995149031</v>
      </c>
      <c r="I180" s="154">
        <v>66.00543451113424</v>
      </c>
      <c r="J180" s="7">
        <v>21.798428907009225</v>
      </c>
      <c r="K180" s="7">
        <v>47.328237513516854</v>
      </c>
      <c r="L180" s="7">
        <v>12.73185590251537</v>
      </c>
      <c r="M180" s="232"/>
      <c r="N180" s="154">
        <v>66.00543451113424</v>
      </c>
      <c r="O180" s="7">
        <v>21.798428907009225</v>
      </c>
      <c r="P180" s="7">
        <v>47.328237513516854</v>
      </c>
      <c r="Q180" s="7">
        <v>12.73185590251537</v>
      </c>
    </row>
    <row r="181" spans="1:17" s="30" customFormat="1" ht="18.75" hidden="1" outlineLevel="1" x14ac:dyDescent="0.25">
      <c r="A181" s="253">
        <v>3</v>
      </c>
      <c r="B181" s="425"/>
      <c r="C181" s="254">
        <v>352.94220617245867</v>
      </c>
      <c r="D181" s="255">
        <v>745000</v>
      </c>
      <c r="E181" s="256"/>
      <c r="F181" s="257">
        <v>2</v>
      </c>
      <c r="G181" s="6">
        <v>1.7370580564015183</v>
      </c>
      <c r="H181" s="4">
        <v>1.6436126458509943</v>
      </c>
      <c r="I181" s="154">
        <v>109.75597502453731</v>
      </c>
      <c r="J181" s="7">
        <v>47.131501652374077</v>
      </c>
      <c r="K181" s="7">
        <v>53.426986473972157</v>
      </c>
      <c r="L181" s="7">
        <v>22.161767854630554</v>
      </c>
      <c r="M181" s="232"/>
      <c r="N181" s="342">
        <v>64</v>
      </c>
      <c r="O181" s="7">
        <v>47.131501652374077</v>
      </c>
      <c r="P181" s="7">
        <v>53.426986473972157</v>
      </c>
      <c r="Q181" s="7">
        <v>22.161767854630554</v>
      </c>
    </row>
    <row r="182" spans="1:17" s="30" customFormat="1" ht="18.75" hidden="1" outlineLevel="1" x14ac:dyDescent="0.25">
      <c r="A182" s="253">
        <v>4</v>
      </c>
      <c r="B182" s="425"/>
      <c r="C182" s="254">
        <v>321.63180004183846</v>
      </c>
      <c r="D182" s="255">
        <v>745000</v>
      </c>
      <c r="E182" s="256"/>
      <c r="F182" s="257">
        <v>2</v>
      </c>
      <c r="G182" s="6">
        <v>1.7603843089688302</v>
      </c>
      <c r="H182" s="4">
        <v>1.6669388984183062</v>
      </c>
      <c r="I182" s="154">
        <v>69.423751222655838</v>
      </c>
      <c r="J182" s="7">
        <v>41.005213002276022</v>
      </c>
      <c r="K182" s="7">
        <v>35.358408279560336</v>
      </c>
      <c r="L182" s="7">
        <v>20.046605431381703</v>
      </c>
      <c r="M182" s="232"/>
      <c r="N182" s="154">
        <v>69.423751222655838</v>
      </c>
      <c r="O182" s="7">
        <v>41.005213002276022</v>
      </c>
      <c r="P182" s="7">
        <v>35.358408279560336</v>
      </c>
      <c r="Q182" s="7">
        <v>20.046605431381703</v>
      </c>
    </row>
    <row r="183" spans="1:17" s="30" customFormat="1" ht="18.75" hidden="1" outlineLevel="1" x14ac:dyDescent="0.25">
      <c r="A183" s="253">
        <v>7</v>
      </c>
      <c r="B183" s="425"/>
      <c r="C183" s="260">
        <v>255.58352109036738</v>
      </c>
      <c r="D183" s="261">
        <v>485000</v>
      </c>
      <c r="E183" s="262"/>
      <c r="F183" s="263">
        <v>2</v>
      </c>
      <c r="G183" s="141">
        <v>1.8760419922711717</v>
      </c>
      <c r="H183" s="139">
        <v>1.7825965817206477</v>
      </c>
      <c r="I183" s="155">
        <v>58.279231830949598</v>
      </c>
      <c r="J183" s="153">
        <v>50.907481153519079</v>
      </c>
      <c r="K183" s="153">
        <v>24.521593241235276</v>
      </c>
      <c r="L183" s="153">
        <v>12.435684982992134</v>
      </c>
      <c r="M183" s="232"/>
      <c r="N183" s="155">
        <v>58.279231830949598</v>
      </c>
      <c r="O183" s="153">
        <v>50.907481153519079</v>
      </c>
      <c r="P183" s="153">
        <v>24.521593241235276</v>
      </c>
      <c r="Q183" s="153">
        <v>12.435684982992134</v>
      </c>
    </row>
    <row r="184" spans="1:17" s="30" customFormat="1" ht="18" collapsed="1" x14ac:dyDescent="0.25">
      <c r="A184" s="421" t="s">
        <v>26</v>
      </c>
      <c r="B184" s="264" t="s">
        <v>19</v>
      </c>
      <c r="C184" s="265">
        <v>282.59489210171921</v>
      </c>
      <c r="D184" s="266">
        <v>615000</v>
      </c>
      <c r="E184" s="267"/>
      <c r="F184" s="268">
        <v>2</v>
      </c>
      <c r="G184" s="269">
        <v>1.8190941669267369</v>
      </c>
      <c r="H184" s="270">
        <v>1.7256487563762128</v>
      </c>
      <c r="I184" s="335">
        <f t="shared" ref="I184:L184" si="114">AVERAGE(I180:I183)</f>
        <v>75.866098147319235</v>
      </c>
      <c r="J184" s="336">
        <f t="shared" si="114"/>
        <v>40.210656178794601</v>
      </c>
      <c r="K184" s="336">
        <f t="shared" si="114"/>
        <v>40.158806377071159</v>
      </c>
      <c r="L184" s="336">
        <f t="shared" si="114"/>
        <v>16.843978542879938</v>
      </c>
      <c r="M184" s="232"/>
      <c r="N184" s="351">
        <f t="shared" ref="N184:Q184" si="115">AVERAGE(N180:N183)</f>
        <v>64.427104391184912</v>
      </c>
      <c r="O184" s="352">
        <f t="shared" si="115"/>
        <v>40.210656178794601</v>
      </c>
      <c r="P184" s="352">
        <f t="shared" si="115"/>
        <v>40.158806377071159</v>
      </c>
      <c r="Q184" s="352">
        <f t="shared" si="115"/>
        <v>16.843978542879938</v>
      </c>
    </row>
    <row r="185" spans="1:17" s="30" customFormat="1" ht="18" x14ac:dyDescent="0.25">
      <c r="A185" s="422"/>
      <c r="B185" s="276" t="s">
        <v>20</v>
      </c>
      <c r="C185" s="277">
        <v>34.141281859590976</v>
      </c>
      <c r="D185" s="278">
        <v>75055.534994651345</v>
      </c>
      <c r="E185" s="279"/>
      <c r="F185" s="280">
        <v>0</v>
      </c>
      <c r="G185" s="281">
        <v>4.1273432189581703E-2</v>
      </c>
      <c r="H185" s="282">
        <v>4.1273432189581703E-2</v>
      </c>
      <c r="I185" s="337">
        <f t="shared" ref="I185:L185" si="116">STDEV(I180:I183)/SQRT(I186)</f>
        <v>11.534578965103744</v>
      </c>
      <c r="J185" s="338">
        <f t="shared" si="116"/>
        <v>6.4676219242641819</v>
      </c>
      <c r="K185" s="338">
        <f t="shared" si="116"/>
        <v>6.4226915597109047</v>
      </c>
      <c r="L185" s="338">
        <f t="shared" si="116"/>
        <v>2.497970957775383</v>
      </c>
      <c r="M185" s="232"/>
      <c r="N185" s="353">
        <f t="shared" ref="N185:Q185" si="117">STDEV(N180:N183)/SQRT(N186)</f>
        <v>2.3351723830703137</v>
      </c>
      <c r="O185" s="354">
        <f t="shared" si="117"/>
        <v>6.4676219242641819</v>
      </c>
      <c r="P185" s="354">
        <f t="shared" si="117"/>
        <v>6.4226915597109047</v>
      </c>
      <c r="Q185" s="354">
        <f t="shared" si="117"/>
        <v>2.497970957775383</v>
      </c>
    </row>
    <row r="186" spans="1:17" s="30" customFormat="1" ht="18" x14ac:dyDescent="0.25">
      <c r="A186" s="423"/>
      <c r="B186" s="288" t="s">
        <v>21</v>
      </c>
      <c r="C186" s="289">
        <v>4</v>
      </c>
      <c r="D186" s="290">
        <v>4</v>
      </c>
      <c r="E186" s="291"/>
      <c r="F186" s="291">
        <v>4</v>
      </c>
      <c r="G186" s="291">
        <v>4</v>
      </c>
      <c r="H186" s="291">
        <v>4</v>
      </c>
      <c r="I186" s="339">
        <f t="shared" ref="I186:L186" si="118">COUNT(I180:I183)</f>
        <v>4</v>
      </c>
      <c r="J186" s="290">
        <f t="shared" si="118"/>
        <v>4</v>
      </c>
      <c r="K186" s="290">
        <f t="shared" si="118"/>
        <v>4</v>
      </c>
      <c r="L186" s="290">
        <f t="shared" si="118"/>
        <v>4</v>
      </c>
      <c r="M186" s="232"/>
      <c r="N186" s="355">
        <f t="shared" ref="N186:Q186" si="119">COUNT(N180:N183)</f>
        <v>4</v>
      </c>
      <c r="O186" s="356">
        <f t="shared" si="119"/>
        <v>4</v>
      </c>
      <c r="P186" s="356">
        <f t="shared" si="119"/>
        <v>4</v>
      </c>
      <c r="Q186" s="356">
        <f t="shared" si="119"/>
        <v>4</v>
      </c>
    </row>
    <row r="187" spans="1:17" s="30" customFormat="1" ht="18" x14ac:dyDescent="0.25">
      <c r="A187" s="253"/>
      <c r="B187" s="253"/>
      <c r="C187" s="327"/>
      <c r="D187" s="253"/>
      <c r="E187" s="253"/>
      <c r="F187" s="328"/>
      <c r="G187" s="253"/>
      <c r="H187" s="253"/>
      <c r="I187" s="253"/>
      <c r="J187" s="253"/>
      <c r="K187" s="253"/>
      <c r="L187" s="253"/>
      <c r="M187" s="232"/>
      <c r="N187" s="253"/>
      <c r="O187" s="253"/>
      <c r="P187" s="253"/>
      <c r="Q187" s="253"/>
    </row>
    <row r="188" spans="1:17" s="30" customFormat="1" ht="18" x14ac:dyDescent="0.25">
      <c r="A188" s="253"/>
      <c r="B188" s="253"/>
      <c r="C188" s="253"/>
      <c r="D188" s="253"/>
      <c r="E188" s="253"/>
      <c r="F188" s="329"/>
      <c r="G188" s="253"/>
      <c r="H188" s="253"/>
      <c r="I188" s="253"/>
      <c r="J188" s="253"/>
      <c r="K188" s="253"/>
      <c r="L188" s="253"/>
      <c r="M188" s="232"/>
      <c r="N188" s="253"/>
      <c r="O188" s="253"/>
      <c r="P188" s="253"/>
      <c r="Q188" s="253"/>
    </row>
    <row r="189" spans="1:17" s="28" customFormat="1" ht="18" x14ac:dyDescent="0.25">
      <c r="A189" s="230"/>
      <c r="B189" s="231"/>
      <c r="C189" s="231"/>
      <c r="D189" s="231"/>
      <c r="E189" s="231"/>
      <c r="F189" s="231"/>
      <c r="G189" s="231"/>
      <c r="H189" s="231"/>
      <c r="I189" s="401" t="s">
        <v>34</v>
      </c>
      <c r="J189" s="402"/>
      <c r="K189" s="402"/>
      <c r="L189" s="403"/>
      <c r="M189" s="232"/>
      <c r="N189" s="401" t="s">
        <v>34</v>
      </c>
      <c r="O189" s="402"/>
      <c r="P189" s="402"/>
      <c r="Q189" s="403"/>
    </row>
    <row r="190" spans="1:17" s="28" customFormat="1" ht="18" x14ac:dyDescent="0.25">
      <c r="A190" s="231"/>
      <c r="B190" s="231"/>
      <c r="C190" s="231"/>
      <c r="D190" s="231"/>
      <c r="E190" s="231"/>
      <c r="F190" s="231"/>
      <c r="G190" s="231"/>
      <c r="H190" s="231"/>
      <c r="I190" s="404"/>
      <c r="J190" s="405"/>
      <c r="K190" s="405"/>
      <c r="L190" s="406"/>
      <c r="M190" s="232"/>
      <c r="N190" s="404"/>
      <c r="O190" s="405"/>
      <c r="P190" s="405"/>
      <c r="Q190" s="406"/>
    </row>
    <row r="191" spans="1:17" s="28" customFormat="1" ht="20.25" x14ac:dyDescent="0.3">
      <c r="A191" s="230"/>
      <c r="B191" s="234"/>
      <c r="C191" s="235"/>
      <c r="D191" s="236"/>
      <c r="E191" s="237"/>
      <c r="F191" s="238"/>
      <c r="G191" s="239"/>
      <c r="H191" s="240"/>
      <c r="I191" s="330" t="s">
        <v>3</v>
      </c>
      <c r="J191" s="331" t="s">
        <v>4</v>
      </c>
      <c r="K191" s="331" t="s">
        <v>5</v>
      </c>
      <c r="L191" s="332" t="s">
        <v>6</v>
      </c>
      <c r="M191" s="232"/>
      <c r="N191" s="330" t="s">
        <v>3</v>
      </c>
      <c r="O191" s="331" t="s">
        <v>4</v>
      </c>
      <c r="P191" s="331" t="s">
        <v>5</v>
      </c>
      <c r="Q191" s="332" t="s">
        <v>6</v>
      </c>
    </row>
    <row r="192" spans="1:17" s="2" customFormat="1" ht="18" x14ac:dyDescent="0.25">
      <c r="A192" s="321"/>
      <c r="B192" s="243"/>
      <c r="C192" s="244" t="s">
        <v>7</v>
      </c>
      <c r="D192" s="245" t="s">
        <v>8</v>
      </c>
      <c r="E192" s="246"/>
      <c r="F192" s="247" t="s">
        <v>9</v>
      </c>
      <c r="G192" s="248" t="s">
        <v>10</v>
      </c>
      <c r="H192" s="243" t="s">
        <v>11</v>
      </c>
      <c r="I192" s="333" t="s">
        <v>89</v>
      </c>
      <c r="J192" s="333" t="s">
        <v>89</v>
      </c>
      <c r="K192" s="333" t="s">
        <v>89</v>
      </c>
      <c r="L192" s="333" t="s">
        <v>89</v>
      </c>
      <c r="M192" s="321"/>
      <c r="N192" s="333" t="s">
        <v>89</v>
      </c>
      <c r="O192" s="333" t="s">
        <v>89</v>
      </c>
      <c r="P192" s="333" t="s">
        <v>89</v>
      </c>
      <c r="Q192" s="333" t="s">
        <v>89</v>
      </c>
    </row>
    <row r="193" spans="1:17" s="30" customFormat="1" ht="18.75" hidden="1" outlineLevel="1" x14ac:dyDescent="0.25">
      <c r="A193" s="253">
        <v>2</v>
      </c>
      <c r="B193" s="424" t="s">
        <v>23</v>
      </c>
      <c r="C193" s="254">
        <v>172.16263461581568</v>
      </c>
      <c r="D193" s="255">
        <v>179583.33333333331</v>
      </c>
      <c r="E193" s="256"/>
      <c r="F193" s="257">
        <v>0.47</v>
      </c>
      <c r="G193" s="6">
        <v>0.43908246020024305</v>
      </c>
      <c r="H193" s="4">
        <v>0.42408801855295175</v>
      </c>
      <c r="I193" s="154">
        <v>62.176835225776315</v>
      </c>
      <c r="J193" s="7">
        <v>22.32833257310492</v>
      </c>
      <c r="K193" s="7">
        <v>10.190972293990175</v>
      </c>
      <c r="L193" s="7">
        <v>1.3824665360922517</v>
      </c>
      <c r="M193" s="232"/>
      <c r="N193" s="154">
        <v>62.176835225776315</v>
      </c>
      <c r="O193" s="7">
        <v>22.32833257310492</v>
      </c>
      <c r="P193" s="7">
        <v>10.190972293990175</v>
      </c>
      <c r="Q193" s="7">
        <v>1.3824665360922517</v>
      </c>
    </row>
    <row r="194" spans="1:17" s="30" customFormat="1" ht="18.75" hidden="1" outlineLevel="1" x14ac:dyDescent="0.25">
      <c r="A194" s="253">
        <v>5</v>
      </c>
      <c r="B194" s="425"/>
      <c r="C194" s="254">
        <v>298.94550412789391</v>
      </c>
      <c r="D194" s="255">
        <v>785000</v>
      </c>
      <c r="E194" s="256"/>
      <c r="F194" s="257">
        <v>2</v>
      </c>
      <c r="G194" s="6">
        <v>1.7653277792596034</v>
      </c>
      <c r="H194" s="4">
        <v>1.750333337612312</v>
      </c>
      <c r="I194" s="154">
        <v>31.421096163179968</v>
      </c>
      <c r="J194" s="7">
        <v>10.617659215918874</v>
      </c>
      <c r="K194" s="7">
        <v>11.369731700457764</v>
      </c>
      <c r="L194" s="7">
        <v>1.6161215017490982</v>
      </c>
      <c r="M194" s="232"/>
      <c r="N194" s="154">
        <v>31.421096163179968</v>
      </c>
      <c r="O194" s="7">
        <v>10.617659215918874</v>
      </c>
      <c r="P194" s="7">
        <v>11.369731700457764</v>
      </c>
      <c r="Q194" s="7">
        <v>1.6161215017490982</v>
      </c>
    </row>
    <row r="195" spans="1:17" s="30" customFormat="1" ht="18.75" hidden="1" outlineLevel="1" x14ac:dyDescent="0.25">
      <c r="A195" s="253">
        <v>6</v>
      </c>
      <c r="B195" s="425"/>
      <c r="C195" s="254">
        <v>183.25715724296069</v>
      </c>
      <c r="D195" s="255">
        <v>837500</v>
      </c>
      <c r="E195" s="256"/>
      <c r="F195" s="257">
        <v>2</v>
      </c>
      <c r="G195" s="6">
        <v>1.8465221308090205</v>
      </c>
      <c r="H195" s="4">
        <v>1.8315276891617291</v>
      </c>
      <c r="I195" s="154">
        <v>49.212564266446833</v>
      </c>
      <c r="J195" s="7">
        <v>56.402927889915077</v>
      </c>
      <c r="K195" s="7">
        <v>10.292884408286527</v>
      </c>
      <c r="L195" s="7">
        <v>5.363617194499275</v>
      </c>
      <c r="M195" s="232"/>
      <c r="N195" s="154">
        <v>49.212564266446833</v>
      </c>
      <c r="O195" s="343">
        <v>20</v>
      </c>
      <c r="P195" s="7">
        <v>10.292884408286527</v>
      </c>
      <c r="Q195" s="343">
        <v>1.4</v>
      </c>
    </row>
    <row r="196" spans="1:17" s="30" customFormat="1" ht="18.75" hidden="1" outlineLevel="1" x14ac:dyDescent="0.25">
      <c r="A196" s="253">
        <v>8</v>
      </c>
      <c r="B196" s="425"/>
      <c r="C196" s="260">
        <v>246.5355528161175</v>
      </c>
      <c r="D196" s="261">
        <v>896666.66666666674</v>
      </c>
      <c r="E196" s="262"/>
      <c r="F196" s="263">
        <v>1.9</v>
      </c>
      <c r="G196" s="141">
        <v>1.6789397876415479</v>
      </c>
      <c r="H196" s="139">
        <v>1.6639453459942566</v>
      </c>
      <c r="I196" s="155">
        <v>43.826708111466189</v>
      </c>
      <c r="J196" s="153">
        <v>26.482100841285547</v>
      </c>
      <c r="K196" s="153">
        <v>9.7788576550211825</v>
      </c>
      <c r="L196" s="153">
        <v>1.2429385217759206</v>
      </c>
      <c r="M196" s="232"/>
      <c r="N196" s="155">
        <v>43.826708111466189</v>
      </c>
      <c r="O196" s="153">
        <v>26.482100841285547</v>
      </c>
      <c r="P196" s="153">
        <v>9.7788576550211825</v>
      </c>
      <c r="Q196" s="153">
        <v>1.2429385217759206</v>
      </c>
    </row>
    <row r="197" spans="1:17" s="30" customFormat="1" ht="18" collapsed="1" x14ac:dyDescent="0.25">
      <c r="A197" s="421" t="s">
        <v>23</v>
      </c>
      <c r="B197" s="264" t="s">
        <v>19</v>
      </c>
      <c r="C197" s="265">
        <v>225.22521220069694</v>
      </c>
      <c r="D197" s="266">
        <v>674687.5</v>
      </c>
      <c r="E197" s="267"/>
      <c r="F197" s="268">
        <v>1.5924999999999998</v>
      </c>
      <c r="G197" s="269">
        <v>1.4324680394776037</v>
      </c>
      <c r="H197" s="270">
        <v>1.4174735978303123</v>
      </c>
      <c r="I197" s="335">
        <f t="shared" ref="I197:L197" si="120">AVERAGE(I193:I196)</f>
        <v>46.659300941717326</v>
      </c>
      <c r="J197" s="336">
        <f t="shared" si="120"/>
        <v>28.957755130056103</v>
      </c>
      <c r="K197" s="336">
        <f t="shared" si="120"/>
        <v>10.408111514438913</v>
      </c>
      <c r="L197" s="307">
        <f t="shared" si="120"/>
        <v>2.4012859385291363</v>
      </c>
      <c r="M197" s="232"/>
      <c r="N197" s="351">
        <f t="shared" ref="N197:Q197" si="121">AVERAGE(N193:N196)</f>
        <v>46.659300941717326</v>
      </c>
      <c r="O197" s="352">
        <f t="shared" si="121"/>
        <v>19.857023157577334</v>
      </c>
      <c r="P197" s="352">
        <f t="shared" si="121"/>
        <v>10.408111514438913</v>
      </c>
      <c r="Q197" s="352">
        <f t="shared" si="121"/>
        <v>1.4103816399043176</v>
      </c>
    </row>
    <row r="198" spans="1:17" s="30" customFormat="1" ht="18" x14ac:dyDescent="0.25">
      <c r="A198" s="422"/>
      <c r="B198" s="276" t="s">
        <v>20</v>
      </c>
      <c r="C198" s="277">
        <v>29.53213904074611</v>
      </c>
      <c r="D198" s="278">
        <v>166603.23228587687</v>
      </c>
      <c r="E198" s="279"/>
      <c r="F198" s="280">
        <v>0.37490832212689046</v>
      </c>
      <c r="G198" s="281">
        <v>0.33289132719693398</v>
      </c>
      <c r="H198" s="282">
        <v>0.33289132719693398</v>
      </c>
      <c r="I198" s="337">
        <f t="shared" ref="I198:L198" si="122">STDEV(I193:I196)/SQRT(I199)</f>
        <v>6.3740325467019119</v>
      </c>
      <c r="J198" s="338">
        <f t="shared" si="122"/>
        <v>9.7454037608949236</v>
      </c>
      <c r="K198" s="338">
        <f t="shared" si="122"/>
        <v>0.3392516923072969</v>
      </c>
      <c r="L198" s="308">
        <f t="shared" si="122"/>
        <v>0.99043977503103953</v>
      </c>
      <c r="M198" s="232"/>
      <c r="N198" s="353">
        <f t="shared" ref="N198:Q198" si="123">STDEV(N193:N196)/SQRT(N199)</f>
        <v>6.3740325467019119</v>
      </c>
      <c r="O198" s="354">
        <f t="shared" si="123"/>
        <v>3.3588851444878212</v>
      </c>
      <c r="P198" s="354">
        <f t="shared" si="123"/>
        <v>0.3392516923072969</v>
      </c>
      <c r="Q198" s="354">
        <f t="shared" si="123"/>
        <v>7.7056862136785642E-2</v>
      </c>
    </row>
    <row r="199" spans="1:17" s="30" customFormat="1" ht="18" x14ac:dyDescent="0.25">
      <c r="A199" s="423"/>
      <c r="B199" s="288" t="s">
        <v>21</v>
      </c>
      <c r="C199" s="289">
        <v>4</v>
      </c>
      <c r="D199" s="290">
        <v>4</v>
      </c>
      <c r="E199" s="291"/>
      <c r="F199" s="291">
        <v>4</v>
      </c>
      <c r="G199" s="291">
        <v>4</v>
      </c>
      <c r="H199" s="291">
        <v>4</v>
      </c>
      <c r="I199" s="339">
        <f t="shared" ref="I199:L199" si="124">COUNT(I193:I196)</f>
        <v>4</v>
      </c>
      <c r="J199" s="290">
        <f t="shared" si="124"/>
        <v>4</v>
      </c>
      <c r="K199" s="290">
        <f t="shared" si="124"/>
        <v>4</v>
      </c>
      <c r="L199" s="290">
        <f t="shared" si="124"/>
        <v>4</v>
      </c>
      <c r="M199" s="232"/>
      <c r="N199" s="355">
        <f t="shared" ref="N199:Q199" si="125">COUNT(N193:N196)</f>
        <v>4</v>
      </c>
      <c r="O199" s="356">
        <f t="shared" si="125"/>
        <v>4</v>
      </c>
      <c r="P199" s="356">
        <f t="shared" si="125"/>
        <v>4</v>
      </c>
      <c r="Q199" s="356">
        <f t="shared" si="125"/>
        <v>4</v>
      </c>
    </row>
    <row r="200" spans="1:17" s="30" customFormat="1" ht="18" x14ac:dyDescent="0.25">
      <c r="A200" s="253"/>
      <c r="B200" s="276"/>
      <c r="C200" s="254"/>
      <c r="D200" s="255"/>
      <c r="E200" s="256"/>
      <c r="F200" s="257"/>
      <c r="G200" s="6"/>
      <c r="H200" s="4"/>
      <c r="I200" s="368"/>
      <c r="J200" s="11"/>
      <c r="K200" s="11"/>
      <c r="L200" s="11"/>
      <c r="M200" s="232"/>
      <c r="N200" s="369"/>
      <c r="O200" s="370"/>
      <c r="P200" s="370"/>
      <c r="Q200" s="370"/>
    </row>
    <row r="201" spans="1:17" s="30" customFormat="1" ht="18.75" hidden="1" outlineLevel="1" x14ac:dyDescent="0.25">
      <c r="A201" s="253">
        <v>2</v>
      </c>
      <c r="B201" s="424" t="s">
        <v>24</v>
      </c>
      <c r="C201" s="254">
        <v>172.16263461581568</v>
      </c>
      <c r="D201" s="255">
        <v>718333.33333333326</v>
      </c>
      <c r="E201" s="256"/>
      <c r="F201" s="257">
        <v>2</v>
      </c>
      <c r="G201" s="6">
        <v>1.8763298408009723</v>
      </c>
      <c r="H201" s="4">
        <v>1.8463409575063898</v>
      </c>
      <c r="I201" s="154">
        <v>77.299273536566844</v>
      </c>
      <c r="J201" s="7">
        <v>30.296082928677027</v>
      </c>
      <c r="K201" s="7">
        <v>38.51565290010366</v>
      </c>
      <c r="L201" s="7">
        <v>12.22646958261544</v>
      </c>
      <c r="M201" s="232"/>
      <c r="N201" s="154">
        <v>77.299273536566844</v>
      </c>
      <c r="O201" s="7">
        <v>30.296082928677027</v>
      </c>
      <c r="P201" s="7">
        <v>38.51565290010366</v>
      </c>
      <c r="Q201" s="7">
        <v>12.22646958261544</v>
      </c>
    </row>
    <row r="202" spans="1:17" s="30" customFormat="1" ht="18.75" hidden="1" outlineLevel="1" x14ac:dyDescent="0.25">
      <c r="A202" s="253">
        <v>5</v>
      </c>
      <c r="B202" s="425"/>
      <c r="C202" s="254"/>
      <c r="D202" s="255"/>
      <c r="E202" s="256"/>
      <c r="F202" s="257"/>
      <c r="G202" s="6">
        <v>0</v>
      </c>
      <c r="H202" s="4">
        <v>-2.9988883294582557E-2</v>
      </c>
      <c r="I202" s="154"/>
      <c r="J202" s="7"/>
      <c r="K202" s="7"/>
      <c r="L202" s="7"/>
      <c r="M202" s="232"/>
      <c r="N202" s="154"/>
      <c r="O202" s="7"/>
      <c r="P202" s="7"/>
      <c r="Q202" s="7"/>
    </row>
    <row r="203" spans="1:17" s="30" customFormat="1" ht="18.75" hidden="1" outlineLevel="1" x14ac:dyDescent="0.25">
      <c r="A203" s="253">
        <v>6</v>
      </c>
      <c r="B203" s="425"/>
      <c r="C203" s="254">
        <v>183.25715724296069</v>
      </c>
      <c r="D203" s="255">
        <v>837500</v>
      </c>
      <c r="E203" s="256"/>
      <c r="F203" s="257">
        <v>2</v>
      </c>
      <c r="G203" s="6">
        <v>1.8465221308090205</v>
      </c>
      <c r="H203" s="4">
        <v>1.816533247514438</v>
      </c>
      <c r="I203" s="154">
        <v>42.137755460250865</v>
      </c>
      <c r="J203" s="7">
        <v>22.831094104727953</v>
      </c>
      <c r="K203" s="7">
        <v>25.527124668348268</v>
      </c>
      <c r="L203" s="7">
        <v>12.127040147182662</v>
      </c>
      <c r="M203" s="232"/>
      <c r="N203" s="154">
        <v>42.137755460250865</v>
      </c>
      <c r="O203" s="7">
        <v>22.831094104727953</v>
      </c>
      <c r="P203" s="7">
        <v>25.527124668348268</v>
      </c>
      <c r="Q203" s="7">
        <v>12.127040147182662</v>
      </c>
    </row>
    <row r="204" spans="1:17" s="30" customFormat="1" ht="18.75" hidden="1" outlineLevel="1" x14ac:dyDescent="0.25">
      <c r="A204" s="253">
        <v>8</v>
      </c>
      <c r="B204" s="425"/>
      <c r="C204" s="260">
        <v>246.5355528161175</v>
      </c>
      <c r="D204" s="261">
        <v>896666.66666666674</v>
      </c>
      <c r="E204" s="262"/>
      <c r="F204" s="263">
        <v>1.9</v>
      </c>
      <c r="G204" s="141">
        <v>1.6789397876415479</v>
      </c>
      <c r="H204" s="139">
        <v>1.6489509043469655</v>
      </c>
      <c r="I204" s="155">
        <v>43.771471989226541</v>
      </c>
      <c r="J204" s="153">
        <v>21.688423160433629</v>
      </c>
      <c r="K204" s="153">
        <v>20.749756495927677</v>
      </c>
      <c r="L204" s="153">
        <v>5.4453851533345645</v>
      </c>
      <c r="M204" s="232"/>
      <c r="N204" s="155">
        <v>43.771471989226541</v>
      </c>
      <c r="O204" s="153">
        <v>21.688423160433629</v>
      </c>
      <c r="P204" s="153">
        <v>20.749756495927677</v>
      </c>
      <c r="Q204" s="153">
        <v>5.4453851533345645</v>
      </c>
    </row>
    <row r="205" spans="1:17" s="30" customFormat="1" ht="18" collapsed="1" x14ac:dyDescent="0.25">
      <c r="A205" s="421" t="s">
        <v>24</v>
      </c>
      <c r="B205" s="264" t="s">
        <v>19</v>
      </c>
      <c r="C205" s="265">
        <v>200.65178155829798</v>
      </c>
      <c r="D205" s="266">
        <v>817500</v>
      </c>
      <c r="E205" s="267"/>
      <c r="F205" s="268">
        <v>1.9666666666666668</v>
      </c>
      <c r="G205" s="269">
        <v>1.3504479398128852</v>
      </c>
      <c r="H205" s="270">
        <v>1.3204590565183028</v>
      </c>
      <c r="I205" s="335">
        <f t="shared" ref="I205:L205" si="126">AVERAGE(I201:I204)</f>
        <v>54.40283366201475</v>
      </c>
      <c r="J205" s="336">
        <f t="shared" si="126"/>
        <v>24.938533397946202</v>
      </c>
      <c r="K205" s="336">
        <f t="shared" si="126"/>
        <v>28.264178021459866</v>
      </c>
      <c r="L205" s="336">
        <f t="shared" si="126"/>
        <v>9.9329649610442221</v>
      </c>
      <c r="M205" s="232"/>
      <c r="N205" s="351">
        <f t="shared" ref="N205:Q205" si="127">AVERAGE(N201:N204)</f>
        <v>54.40283366201475</v>
      </c>
      <c r="O205" s="352">
        <f t="shared" si="127"/>
        <v>24.938533397946202</v>
      </c>
      <c r="P205" s="352">
        <f t="shared" si="127"/>
        <v>28.264178021459866</v>
      </c>
      <c r="Q205" s="352">
        <f t="shared" si="127"/>
        <v>9.9329649610442221</v>
      </c>
    </row>
    <row r="206" spans="1:17" s="30" customFormat="1" ht="18" x14ac:dyDescent="0.25">
      <c r="A206" s="422"/>
      <c r="B206" s="276" t="s">
        <v>20</v>
      </c>
      <c r="C206" s="277">
        <v>23.164358086731593</v>
      </c>
      <c r="D206" s="278">
        <v>52442.649451390665</v>
      </c>
      <c r="E206" s="279"/>
      <c r="F206" s="280">
        <v>3.3333333333331501E-2</v>
      </c>
      <c r="G206" s="281">
        <v>0.45224052496008399</v>
      </c>
      <c r="H206" s="282">
        <v>0.45224052496008399</v>
      </c>
      <c r="I206" s="337">
        <f t="shared" ref="I206:L206" si="128">STDEV(I201:I204)/SQRT(I207)</f>
        <v>11.457929955871853</v>
      </c>
      <c r="J206" s="338">
        <f t="shared" si="128"/>
        <v>2.699007654207334</v>
      </c>
      <c r="K206" s="338">
        <f t="shared" si="128"/>
        <v>5.3080242574902021</v>
      </c>
      <c r="L206" s="338">
        <f t="shared" si="128"/>
        <v>2.2439734810584082</v>
      </c>
      <c r="M206" s="232"/>
      <c r="N206" s="353">
        <f t="shared" ref="N206:Q206" si="129">STDEV(N201:N204)/SQRT(N207)</f>
        <v>11.457929955871853</v>
      </c>
      <c r="O206" s="354">
        <f t="shared" si="129"/>
        <v>2.699007654207334</v>
      </c>
      <c r="P206" s="354">
        <f t="shared" si="129"/>
        <v>5.3080242574902021</v>
      </c>
      <c r="Q206" s="354">
        <f t="shared" si="129"/>
        <v>2.2439734810584082</v>
      </c>
    </row>
    <row r="207" spans="1:17" s="30" customFormat="1" ht="18" x14ac:dyDescent="0.25">
      <c r="A207" s="423"/>
      <c r="B207" s="288" t="s">
        <v>21</v>
      </c>
      <c r="C207" s="289">
        <v>3</v>
      </c>
      <c r="D207" s="290">
        <v>3</v>
      </c>
      <c r="E207" s="291"/>
      <c r="F207" s="291">
        <v>3</v>
      </c>
      <c r="G207" s="291">
        <v>4</v>
      </c>
      <c r="H207" s="291">
        <v>4</v>
      </c>
      <c r="I207" s="339">
        <f t="shared" ref="I207:L207" si="130">COUNT(I201:I204)</f>
        <v>3</v>
      </c>
      <c r="J207" s="290">
        <f t="shared" si="130"/>
        <v>3</v>
      </c>
      <c r="K207" s="290">
        <f t="shared" si="130"/>
        <v>3</v>
      </c>
      <c r="L207" s="290">
        <f t="shared" si="130"/>
        <v>3</v>
      </c>
      <c r="M207" s="232"/>
      <c r="N207" s="355">
        <f t="shared" ref="N207:Q207" si="131">COUNT(N201:N204)</f>
        <v>3</v>
      </c>
      <c r="O207" s="356">
        <f t="shared" si="131"/>
        <v>3</v>
      </c>
      <c r="P207" s="356">
        <f t="shared" si="131"/>
        <v>3</v>
      </c>
      <c r="Q207" s="356">
        <f t="shared" si="131"/>
        <v>3</v>
      </c>
    </row>
    <row r="208" spans="1:17" s="30" customFormat="1" ht="18" x14ac:dyDescent="0.25">
      <c r="A208" s="253"/>
      <c r="B208" s="276"/>
      <c r="C208" s="254"/>
      <c r="D208" s="255"/>
      <c r="E208" s="256"/>
      <c r="F208" s="257"/>
      <c r="G208" s="6"/>
      <c r="H208" s="4"/>
      <c r="I208" s="368"/>
      <c r="J208" s="11"/>
      <c r="K208" s="11"/>
      <c r="L208" s="11"/>
      <c r="M208" s="232"/>
      <c r="N208" s="369"/>
      <c r="O208" s="370"/>
      <c r="P208" s="370"/>
      <c r="Q208" s="370"/>
    </row>
    <row r="209" spans="1:17" s="30" customFormat="1" ht="18.75" hidden="1" outlineLevel="1" x14ac:dyDescent="0.25">
      <c r="A209" s="253">
        <v>2</v>
      </c>
      <c r="B209" s="424" t="s">
        <v>25</v>
      </c>
      <c r="C209" s="254">
        <v>172.16263461581568</v>
      </c>
      <c r="D209" s="255">
        <v>179583.33333333331</v>
      </c>
      <c r="E209" s="256"/>
      <c r="F209" s="257">
        <v>0.47</v>
      </c>
      <c r="G209" s="6">
        <v>0.43908246020024305</v>
      </c>
      <c r="H209" s="4">
        <v>0.39235975492498104</v>
      </c>
      <c r="I209" s="156">
        <v>54.877323609943005</v>
      </c>
      <c r="J209" s="7">
        <v>30.640221908223207</v>
      </c>
      <c r="K209" s="7">
        <v>9.8803752288993554</v>
      </c>
      <c r="L209" s="7">
        <v>2.8495063982853193</v>
      </c>
      <c r="M209" s="294"/>
      <c r="N209" s="154">
        <v>54.877323609943005</v>
      </c>
      <c r="O209" s="7">
        <v>30.640221908223207</v>
      </c>
      <c r="P209" s="7">
        <v>9.8803752288993554</v>
      </c>
      <c r="Q209" s="7">
        <v>2.8495063982853193</v>
      </c>
    </row>
    <row r="210" spans="1:17" s="30" customFormat="1" ht="18.75" hidden="1" outlineLevel="1" x14ac:dyDescent="0.25">
      <c r="A210" s="253">
        <v>5</v>
      </c>
      <c r="B210" s="425"/>
      <c r="C210" s="254">
        <v>298.94550412789391</v>
      </c>
      <c r="D210" s="255">
        <v>785000</v>
      </c>
      <c r="E210" s="256"/>
      <c r="F210" s="257">
        <v>2</v>
      </c>
      <c r="G210" s="6">
        <v>1.7653277792596034</v>
      </c>
      <c r="H210" s="4">
        <v>1.7186050739843413</v>
      </c>
      <c r="I210" s="154">
        <v>42.127776366581628</v>
      </c>
      <c r="J210" s="7">
        <v>11.213594037494113</v>
      </c>
      <c r="K210" s="7">
        <v>11.465333800542883</v>
      </c>
      <c r="L210" s="7">
        <v>1.4607306935669191</v>
      </c>
      <c r="M210" s="232"/>
      <c r="N210" s="154">
        <v>42.127776366581628</v>
      </c>
      <c r="O210" s="7">
        <v>11.213594037494113</v>
      </c>
      <c r="P210" s="7">
        <v>11.465333800542883</v>
      </c>
      <c r="Q210" s="7">
        <v>1.4607306935669191</v>
      </c>
    </row>
    <row r="211" spans="1:17" s="30" customFormat="1" ht="18.75" hidden="1" outlineLevel="1" x14ac:dyDescent="0.25">
      <c r="A211" s="253">
        <v>6</v>
      </c>
      <c r="B211" s="425"/>
      <c r="C211" s="254">
        <v>183.25715724296069</v>
      </c>
      <c r="D211" s="255">
        <v>837500</v>
      </c>
      <c r="E211" s="256"/>
      <c r="F211" s="257">
        <v>2</v>
      </c>
      <c r="G211" s="6">
        <v>1.8465221308090205</v>
      </c>
      <c r="H211" s="4">
        <v>1.7997994255337584</v>
      </c>
      <c r="I211" s="154">
        <v>20.550221014855268</v>
      </c>
      <c r="J211" s="7">
        <v>33.530193653713937</v>
      </c>
      <c r="K211" s="7">
        <v>9.8992002892055933</v>
      </c>
      <c r="L211" s="7">
        <v>2.0527177570507398</v>
      </c>
      <c r="M211" s="232"/>
      <c r="N211" s="154">
        <v>20.550221014855268</v>
      </c>
      <c r="O211" s="7">
        <v>33.530193653713937</v>
      </c>
      <c r="P211" s="7">
        <v>9.8992002892055933</v>
      </c>
      <c r="Q211" s="7">
        <v>2.0527177570507398</v>
      </c>
    </row>
    <row r="212" spans="1:17" s="30" customFormat="1" ht="18.75" hidden="1" outlineLevel="1" x14ac:dyDescent="0.25">
      <c r="A212" s="253">
        <v>8</v>
      </c>
      <c r="B212" s="425"/>
      <c r="C212" s="260">
        <v>246.5355528161175</v>
      </c>
      <c r="D212" s="261">
        <v>896666.66666666674</v>
      </c>
      <c r="E212" s="262"/>
      <c r="F212" s="263">
        <v>1.9</v>
      </c>
      <c r="G212" s="141">
        <v>1.6789397876415479</v>
      </c>
      <c r="H212" s="139">
        <v>1.6322170823662858</v>
      </c>
      <c r="I212" s="155">
        <v>23.157634611521591</v>
      </c>
      <c r="J212" s="153">
        <v>22.595120357956798</v>
      </c>
      <c r="K212" s="153">
        <v>9.2623705427732617</v>
      </c>
      <c r="L212" s="153">
        <v>1.3203340906351722</v>
      </c>
      <c r="M212" s="232"/>
      <c r="N212" s="155">
        <v>23.157634611521591</v>
      </c>
      <c r="O212" s="153">
        <v>22.595120357956798</v>
      </c>
      <c r="P212" s="153">
        <v>9.2623705427732617</v>
      </c>
      <c r="Q212" s="153">
        <v>1.3203340906351722</v>
      </c>
    </row>
    <row r="213" spans="1:17" s="30" customFormat="1" ht="18" collapsed="1" x14ac:dyDescent="0.25">
      <c r="A213" s="421" t="s">
        <v>25</v>
      </c>
      <c r="B213" s="264" t="s">
        <v>19</v>
      </c>
      <c r="C213" s="265">
        <v>225.22521220069694</v>
      </c>
      <c r="D213" s="266">
        <v>674687.5</v>
      </c>
      <c r="E213" s="267"/>
      <c r="F213" s="268">
        <v>1.5924999999999998</v>
      </c>
      <c r="G213" s="269">
        <v>1.4324680394776037</v>
      </c>
      <c r="H213" s="270">
        <v>1.3857453342023416</v>
      </c>
      <c r="I213" s="371">
        <f t="shared" ref="I213:L213" si="132">AVERAGE(I209:I212)</f>
        <v>35.178238900725376</v>
      </c>
      <c r="J213" s="336">
        <f t="shared" si="132"/>
        <v>24.494782489347017</v>
      </c>
      <c r="K213" s="336">
        <f t="shared" si="132"/>
        <v>10.126819965355274</v>
      </c>
      <c r="L213" s="336">
        <f t="shared" si="132"/>
        <v>1.9208222348845376</v>
      </c>
      <c r="M213" s="232"/>
      <c r="N213" s="359">
        <f t="shared" ref="N213:Q213" si="133">AVERAGE(N209:N212)</f>
        <v>35.178238900725376</v>
      </c>
      <c r="O213" s="352">
        <f t="shared" si="133"/>
        <v>24.494782489347017</v>
      </c>
      <c r="P213" s="352">
        <f t="shared" si="133"/>
        <v>10.126819965355274</v>
      </c>
      <c r="Q213" s="352">
        <f t="shared" si="133"/>
        <v>1.9208222348845376</v>
      </c>
    </row>
    <row r="214" spans="1:17" s="30" customFormat="1" ht="18" x14ac:dyDescent="0.25">
      <c r="A214" s="422"/>
      <c r="B214" s="276" t="s">
        <v>20</v>
      </c>
      <c r="C214" s="277">
        <v>29.53213904074611</v>
      </c>
      <c r="D214" s="278">
        <v>166603.23228587687</v>
      </c>
      <c r="E214" s="279"/>
      <c r="F214" s="280">
        <v>0.37490832212689046</v>
      </c>
      <c r="G214" s="281">
        <v>0.33289132719693398</v>
      </c>
      <c r="H214" s="282">
        <v>0.33289132719693387</v>
      </c>
      <c r="I214" s="350">
        <f t="shared" ref="I214:L214" si="134">STDEV(I209:I212)/SQRT(I215)</f>
        <v>8.1385084839362651</v>
      </c>
      <c r="J214" s="338">
        <f t="shared" si="134"/>
        <v>4.9950288910351688</v>
      </c>
      <c r="K214" s="338">
        <f t="shared" si="134"/>
        <v>0.47005654059629964</v>
      </c>
      <c r="L214" s="338">
        <f t="shared" si="134"/>
        <v>0.34786502912947109</v>
      </c>
      <c r="M214" s="232"/>
      <c r="N214" s="360">
        <f t="shared" ref="N214:Q214" si="135">STDEV(N209:N212)/SQRT(N215)</f>
        <v>8.1385084839362651</v>
      </c>
      <c r="O214" s="354">
        <f t="shared" si="135"/>
        <v>4.9950288910351688</v>
      </c>
      <c r="P214" s="354">
        <f t="shared" si="135"/>
        <v>0.47005654059629964</v>
      </c>
      <c r="Q214" s="354">
        <f t="shared" si="135"/>
        <v>0.34786502912947109</v>
      </c>
    </row>
    <row r="215" spans="1:17" s="30" customFormat="1" ht="18" x14ac:dyDescent="0.25">
      <c r="A215" s="423"/>
      <c r="B215" s="288" t="s">
        <v>21</v>
      </c>
      <c r="C215" s="289">
        <v>4</v>
      </c>
      <c r="D215" s="290">
        <v>4</v>
      </c>
      <c r="E215" s="291"/>
      <c r="F215" s="291">
        <v>4</v>
      </c>
      <c r="G215" s="291">
        <v>4</v>
      </c>
      <c r="H215" s="291">
        <v>4</v>
      </c>
      <c r="I215" s="339">
        <f t="shared" ref="I215:L215" si="136">COUNT(I209:I212)</f>
        <v>4</v>
      </c>
      <c r="J215" s="290">
        <f t="shared" si="136"/>
        <v>4</v>
      </c>
      <c r="K215" s="290">
        <f t="shared" si="136"/>
        <v>4</v>
      </c>
      <c r="L215" s="290">
        <f t="shared" si="136"/>
        <v>4</v>
      </c>
      <c r="M215" s="232"/>
      <c r="N215" s="355">
        <f t="shared" ref="N215:Q215" si="137">COUNT(N209:N212)</f>
        <v>4</v>
      </c>
      <c r="O215" s="356">
        <f t="shared" si="137"/>
        <v>4</v>
      </c>
      <c r="P215" s="356">
        <f t="shared" si="137"/>
        <v>4</v>
      </c>
      <c r="Q215" s="356">
        <f t="shared" si="137"/>
        <v>4</v>
      </c>
    </row>
    <row r="216" spans="1:17" s="30" customFormat="1" ht="18" x14ac:dyDescent="0.25">
      <c r="A216" s="253"/>
      <c r="B216" s="276"/>
      <c r="C216" s="254"/>
      <c r="D216" s="255"/>
      <c r="E216" s="256"/>
      <c r="F216" s="257"/>
      <c r="G216" s="6"/>
      <c r="H216" s="4"/>
      <c r="I216" s="368"/>
      <c r="J216" s="11"/>
      <c r="K216" s="11"/>
      <c r="L216" s="11"/>
      <c r="M216" s="232"/>
      <c r="N216" s="369"/>
      <c r="O216" s="370"/>
      <c r="P216" s="370"/>
      <c r="Q216" s="370"/>
    </row>
    <row r="217" spans="1:17" s="30" customFormat="1" ht="18.75" hidden="1" outlineLevel="1" x14ac:dyDescent="0.25">
      <c r="A217" s="253">
        <v>2</v>
      </c>
      <c r="B217" s="424" t="s">
        <v>26</v>
      </c>
      <c r="C217" s="254">
        <v>172.16263461581568</v>
      </c>
      <c r="D217" s="255">
        <v>718333.33333333326</v>
      </c>
      <c r="E217" s="256"/>
      <c r="F217" s="257">
        <v>2</v>
      </c>
      <c r="G217" s="6">
        <v>1.8763298408009723</v>
      </c>
      <c r="H217" s="4">
        <v>1.7828844302504483</v>
      </c>
      <c r="I217" s="154">
        <v>96.134003960979143</v>
      </c>
      <c r="J217" s="7">
        <v>36.326385172542004</v>
      </c>
      <c r="K217" s="7">
        <v>41.814189858307095</v>
      </c>
      <c r="L217" s="7">
        <v>10.267396565561789</v>
      </c>
      <c r="M217" s="259"/>
      <c r="N217" s="154">
        <v>96.134003960979143</v>
      </c>
      <c r="O217" s="7">
        <v>36.326385172542004</v>
      </c>
      <c r="P217" s="7">
        <v>41.814189858307095</v>
      </c>
      <c r="Q217" s="7">
        <v>10.267396565561789</v>
      </c>
    </row>
    <row r="218" spans="1:17" s="30" customFormat="1" ht="18.75" hidden="1" outlineLevel="1" x14ac:dyDescent="0.25">
      <c r="A218" s="253">
        <v>5</v>
      </c>
      <c r="B218" s="425"/>
      <c r="C218" s="254"/>
      <c r="D218" s="255"/>
      <c r="E218" s="256"/>
      <c r="F218" s="257"/>
      <c r="G218" s="6">
        <v>0</v>
      </c>
      <c r="H218" s="4">
        <v>-9.3445410550524063E-2</v>
      </c>
      <c r="I218" s="154"/>
      <c r="J218" s="7"/>
      <c r="K218" s="7"/>
      <c r="L218" s="7"/>
      <c r="M218" s="259"/>
      <c r="N218" s="154"/>
      <c r="O218" s="7"/>
      <c r="P218" s="7"/>
      <c r="Q218" s="7"/>
    </row>
    <row r="219" spans="1:17" s="30" customFormat="1" ht="18.75" hidden="1" outlineLevel="1" x14ac:dyDescent="0.25">
      <c r="A219" s="253">
        <v>6</v>
      </c>
      <c r="B219" s="425"/>
      <c r="C219" s="254">
        <v>183.25715724296069</v>
      </c>
      <c r="D219" s="255">
        <v>837500</v>
      </c>
      <c r="E219" s="256"/>
      <c r="F219" s="257">
        <v>2</v>
      </c>
      <c r="G219" s="6">
        <v>1.8465221308090205</v>
      </c>
      <c r="H219" s="4">
        <v>1.7530767202584965</v>
      </c>
      <c r="I219" s="154">
        <v>65.371318627410915</v>
      </c>
      <c r="J219" s="7">
        <v>23.939369795977139</v>
      </c>
      <c r="K219" s="7">
        <v>27.278876771315883</v>
      </c>
      <c r="L219" s="7">
        <v>9.8351129057120747</v>
      </c>
      <c r="M219" s="259"/>
      <c r="N219" s="154">
        <v>65.371318627410915</v>
      </c>
      <c r="O219" s="7">
        <v>23.939369795977139</v>
      </c>
      <c r="P219" s="7">
        <v>27.278876771315883</v>
      </c>
      <c r="Q219" s="7">
        <v>9.8351129057120747</v>
      </c>
    </row>
    <row r="220" spans="1:17" s="30" customFormat="1" ht="18.75" hidden="1" outlineLevel="1" x14ac:dyDescent="0.25">
      <c r="A220" s="253">
        <v>8</v>
      </c>
      <c r="B220" s="425"/>
      <c r="C220" s="260">
        <v>246.5355528161175</v>
      </c>
      <c r="D220" s="261">
        <v>896666.66666666674</v>
      </c>
      <c r="E220" s="262"/>
      <c r="F220" s="263">
        <v>1.9</v>
      </c>
      <c r="G220" s="141">
        <v>1.6789397876415479</v>
      </c>
      <c r="H220" s="139">
        <v>1.5854943770910239</v>
      </c>
      <c r="I220" s="155">
        <v>45.773815175253432</v>
      </c>
      <c r="J220" s="153">
        <v>20.523538302399931</v>
      </c>
      <c r="K220" s="153">
        <v>20.745475179882948</v>
      </c>
      <c r="L220" s="153">
        <v>5.1861058147618131</v>
      </c>
      <c r="M220" s="259"/>
      <c r="N220" s="155">
        <v>45.773815175253432</v>
      </c>
      <c r="O220" s="153">
        <v>20.523538302399931</v>
      </c>
      <c r="P220" s="153">
        <v>20.745475179882948</v>
      </c>
      <c r="Q220" s="153">
        <v>5.1861058147618131</v>
      </c>
    </row>
    <row r="221" spans="1:17" s="30" customFormat="1" ht="18" collapsed="1" x14ac:dyDescent="0.25">
      <c r="A221" s="421" t="s">
        <v>26</v>
      </c>
      <c r="B221" s="264" t="s">
        <v>19</v>
      </c>
      <c r="C221" s="265">
        <v>200.65178155829798</v>
      </c>
      <c r="D221" s="266">
        <v>817500</v>
      </c>
      <c r="E221" s="267"/>
      <c r="F221" s="268">
        <v>1.9666666666666668</v>
      </c>
      <c r="G221" s="269">
        <v>1.3504479398128852</v>
      </c>
      <c r="H221" s="270">
        <v>1.2570025292623612</v>
      </c>
      <c r="I221" s="335">
        <f t="shared" ref="I221:L221" si="138">AVERAGE(I217:I220)</f>
        <v>69.093045921214511</v>
      </c>
      <c r="J221" s="336">
        <f t="shared" si="138"/>
        <v>26.929764423639693</v>
      </c>
      <c r="K221" s="336">
        <f t="shared" si="138"/>
        <v>29.946180603168642</v>
      </c>
      <c r="L221" s="336">
        <f t="shared" si="138"/>
        <v>8.4295384286785584</v>
      </c>
      <c r="M221" s="259"/>
      <c r="N221" s="351">
        <f t="shared" ref="N221:Q221" si="139">AVERAGE(N217:N220)</f>
        <v>69.093045921214511</v>
      </c>
      <c r="O221" s="352">
        <f t="shared" si="139"/>
        <v>26.929764423639693</v>
      </c>
      <c r="P221" s="352">
        <f t="shared" si="139"/>
        <v>29.946180603168642</v>
      </c>
      <c r="Q221" s="352">
        <f t="shared" si="139"/>
        <v>8.4295384286785584</v>
      </c>
    </row>
    <row r="222" spans="1:17" s="30" customFormat="1" ht="18" x14ac:dyDescent="0.25">
      <c r="A222" s="422"/>
      <c r="B222" s="276" t="s">
        <v>20</v>
      </c>
      <c r="C222" s="277">
        <v>23.164358086731593</v>
      </c>
      <c r="D222" s="278">
        <v>52442.649451390665</v>
      </c>
      <c r="E222" s="279"/>
      <c r="F222" s="280">
        <v>3.3333333333331501E-2</v>
      </c>
      <c r="G222" s="281">
        <v>0.45224052496008399</v>
      </c>
      <c r="H222" s="282">
        <v>0.4522405249600841</v>
      </c>
      <c r="I222" s="337">
        <f t="shared" ref="I222:L222" si="140">STDEV(I217:I220)/SQRT(I223)</f>
        <v>14.656347818955016</v>
      </c>
      <c r="J222" s="338">
        <f t="shared" si="140"/>
        <v>4.8006713878427005</v>
      </c>
      <c r="K222" s="338">
        <f t="shared" si="140"/>
        <v>6.226517669044588</v>
      </c>
      <c r="L222" s="338">
        <f t="shared" si="140"/>
        <v>1.6265104397049308</v>
      </c>
      <c r="M222" s="259"/>
      <c r="N222" s="353">
        <f t="shared" ref="N222:Q222" si="141">STDEV(N217:N220)/SQRT(N223)</f>
        <v>14.656347818955016</v>
      </c>
      <c r="O222" s="354">
        <f t="shared" si="141"/>
        <v>4.8006713878427005</v>
      </c>
      <c r="P222" s="354">
        <f t="shared" si="141"/>
        <v>6.226517669044588</v>
      </c>
      <c r="Q222" s="354">
        <f t="shared" si="141"/>
        <v>1.6265104397049308</v>
      </c>
    </row>
    <row r="223" spans="1:17" s="28" customFormat="1" ht="18" x14ac:dyDescent="0.25">
      <c r="A223" s="423"/>
      <c r="B223" s="288" t="s">
        <v>21</v>
      </c>
      <c r="C223" s="289">
        <v>3</v>
      </c>
      <c r="D223" s="290">
        <v>3</v>
      </c>
      <c r="E223" s="291"/>
      <c r="F223" s="291">
        <v>3</v>
      </c>
      <c r="G223" s="291">
        <v>4</v>
      </c>
      <c r="H223" s="291">
        <v>4</v>
      </c>
      <c r="I223" s="339">
        <f t="shared" ref="I223:L223" si="142">COUNT(I217:I220)</f>
        <v>3</v>
      </c>
      <c r="J223" s="290">
        <f t="shared" si="142"/>
        <v>3</v>
      </c>
      <c r="K223" s="290">
        <f t="shared" si="142"/>
        <v>3</v>
      </c>
      <c r="L223" s="290">
        <f t="shared" si="142"/>
        <v>3</v>
      </c>
      <c r="M223" s="233"/>
      <c r="N223" s="355">
        <f t="shared" ref="N223:Q223" si="143">COUNT(N217:N220)</f>
        <v>3</v>
      </c>
      <c r="O223" s="356">
        <f t="shared" si="143"/>
        <v>3</v>
      </c>
      <c r="P223" s="356">
        <f t="shared" si="143"/>
        <v>3</v>
      </c>
      <c r="Q223" s="356">
        <f t="shared" si="143"/>
        <v>3</v>
      </c>
    </row>
    <row r="224" spans="1:17" x14ac:dyDescent="0.25">
      <c r="A224" s="232"/>
      <c r="B224" s="232"/>
      <c r="C224" s="23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</row>
    <row r="225" spans="1:17" x14ac:dyDescent="0.25">
      <c r="A225" s="232"/>
      <c r="B225" s="232"/>
      <c r="C225" s="23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</row>
    <row r="226" spans="1:17" ht="18" customHeight="1" x14ac:dyDescent="0.25">
      <c r="A226" s="232"/>
      <c r="B226" s="232"/>
      <c r="C226" s="23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</row>
    <row r="227" spans="1:17" x14ac:dyDescent="0.25">
      <c r="A227" s="232"/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</row>
    <row r="228" spans="1:17" x14ac:dyDescent="0.25">
      <c r="A228" s="232"/>
      <c r="B228" s="232"/>
      <c r="C228" s="23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</row>
    <row r="229" spans="1:17" x14ac:dyDescent="0.25">
      <c r="A229" s="232"/>
      <c r="B229" s="232"/>
      <c r="C229" s="23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</row>
  </sheetData>
  <mergeCells count="60">
    <mergeCell ref="B6:B9"/>
    <mergeCell ref="A10:A12"/>
    <mergeCell ref="B43:B46"/>
    <mergeCell ref="A47:A49"/>
    <mergeCell ref="B14:B17"/>
    <mergeCell ref="A18:A20"/>
    <mergeCell ref="B22:B25"/>
    <mergeCell ref="A26:A28"/>
    <mergeCell ref="B30:B33"/>
    <mergeCell ref="A34:A36"/>
    <mergeCell ref="B81:B84"/>
    <mergeCell ref="A85:A87"/>
    <mergeCell ref="B51:B54"/>
    <mergeCell ref="A55:A57"/>
    <mergeCell ref="B59:B62"/>
    <mergeCell ref="A63:A65"/>
    <mergeCell ref="B67:B70"/>
    <mergeCell ref="A71:A73"/>
    <mergeCell ref="B118:B121"/>
    <mergeCell ref="A122:A124"/>
    <mergeCell ref="B89:B92"/>
    <mergeCell ref="A93:A95"/>
    <mergeCell ref="B97:B100"/>
    <mergeCell ref="A101:A103"/>
    <mergeCell ref="B105:B108"/>
    <mergeCell ref="A109:A111"/>
    <mergeCell ref="B156:B159"/>
    <mergeCell ref="A160:A162"/>
    <mergeCell ref="B151:H153"/>
    <mergeCell ref="B126:B129"/>
    <mergeCell ref="A130:A132"/>
    <mergeCell ref="B134:B137"/>
    <mergeCell ref="A138:A140"/>
    <mergeCell ref="B142:B145"/>
    <mergeCell ref="A146:A148"/>
    <mergeCell ref="A221:A223"/>
    <mergeCell ref="B193:B196"/>
    <mergeCell ref="A197:A199"/>
    <mergeCell ref="I189:L190"/>
    <mergeCell ref="B164:B167"/>
    <mergeCell ref="A168:A170"/>
    <mergeCell ref="B172:B175"/>
    <mergeCell ref="A176:A178"/>
    <mergeCell ref="B180:B183"/>
    <mergeCell ref="A184:A186"/>
    <mergeCell ref="B201:B204"/>
    <mergeCell ref="A205:A207"/>
    <mergeCell ref="B209:B212"/>
    <mergeCell ref="A213:A215"/>
    <mergeCell ref="B217:B220"/>
    <mergeCell ref="I2:L3"/>
    <mergeCell ref="I39:L40"/>
    <mergeCell ref="I77:L78"/>
    <mergeCell ref="I114:L115"/>
    <mergeCell ref="I152:L153"/>
    <mergeCell ref="N39:Q40"/>
    <mergeCell ref="N77:Q78"/>
    <mergeCell ref="N114:Q115"/>
    <mergeCell ref="N152:Q153"/>
    <mergeCell ref="N189:Q19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20"/>
  <sheetViews>
    <sheetView zoomScale="70" zoomScaleNormal="70" workbookViewId="0">
      <selection activeCell="C334" sqref="C334"/>
    </sheetView>
  </sheetViews>
  <sheetFormatPr defaultColWidth="11.42578125" defaultRowHeight="18.75" outlineLevelRow="2" x14ac:dyDescent="0.3"/>
  <cols>
    <col min="1" max="1" width="23.28515625" style="23" customWidth="1"/>
    <col min="2" max="2" width="16.85546875" style="23" customWidth="1"/>
    <col min="3" max="3" width="7.7109375" style="23" bestFit="1" customWidth="1"/>
    <col min="4" max="5" width="12.85546875" style="23" bestFit="1" customWidth="1"/>
    <col min="6" max="6" width="12.42578125" style="23" bestFit="1" customWidth="1"/>
    <col min="7" max="7" width="19.42578125" style="23" bestFit="1" customWidth="1"/>
    <col min="8" max="8" width="17.85546875" style="23" bestFit="1" customWidth="1"/>
    <col min="9" max="9" width="12.42578125" style="23" bestFit="1" customWidth="1"/>
    <col min="10" max="10" width="12.85546875" style="23" bestFit="1" customWidth="1"/>
    <col min="11" max="11" width="11.42578125" style="23"/>
    <col min="12" max="12" width="6.28515625" style="23" bestFit="1" customWidth="1"/>
    <col min="13" max="14" width="12.85546875" style="23" bestFit="1" customWidth="1"/>
    <col min="15" max="15" width="12.42578125" style="23" bestFit="1" customWidth="1"/>
    <col min="16" max="16" width="12.85546875" style="23" bestFit="1" customWidth="1"/>
    <col min="17" max="17" width="12.28515625" style="23" bestFit="1" customWidth="1"/>
    <col min="18" max="18" width="12.42578125" style="23" bestFit="1" customWidth="1"/>
    <col min="19" max="19" width="13.28515625" style="23" bestFit="1" customWidth="1"/>
    <col min="20" max="20" width="12.85546875" style="23" bestFit="1" customWidth="1"/>
    <col min="21" max="21" width="3.85546875" style="23" customWidth="1"/>
    <col min="22" max="23" width="11.5703125" style="23" bestFit="1" customWidth="1"/>
    <col min="24" max="24" width="5.140625" style="23" bestFit="1" customWidth="1"/>
    <col min="25" max="26" width="11.5703125" style="23" bestFit="1" customWidth="1"/>
    <col min="27" max="27" width="5.140625" style="23" bestFit="1" customWidth="1"/>
    <col min="28" max="16384" width="11.42578125" style="23"/>
  </cols>
  <sheetData>
    <row r="1" spans="1:33" ht="20.25" customHeight="1" x14ac:dyDescent="0.3">
      <c r="A1" s="448" t="s">
        <v>92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</row>
    <row r="2" spans="1:33" ht="20.25" customHeight="1" x14ac:dyDescent="0.3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</row>
    <row r="3" spans="1:33" ht="20.25" customHeight="1" x14ac:dyDescent="0.3">
      <c r="A3" s="448"/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</row>
    <row r="4" spans="1:33" ht="19.5" outlineLevel="1" thickBot="1" x14ac:dyDescent="0.35"/>
    <row r="5" spans="1:33" ht="21.75" outlineLevel="1" thickBot="1" x14ac:dyDescent="0.4">
      <c r="A5" s="376"/>
      <c r="B5" s="34"/>
      <c r="C5" s="34"/>
      <c r="D5" s="432" t="s">
        <v>38</v>
      </c>
      <c r="E5" s="433"/>
      <c r="F5" s="433"/>
      <c r="G5" s="433"/>
      <c r="H5" s="433"/>
      <c r="I5" s="434"/>
      <c r="J5" s="432" t="s">
        <v>39</v>
      </c>
      <c r="K5" s="433"/>
      <c r="L5" s="433"/>
      <c r="M5" s="433"/>
      <c r="N5" s="433"/>
      <c r="O5" s="434"/>
      <c r="P5" s="432" t="s">
        <v>40</v>
      </c>
      <c r="Q5" s="433"/>
      <c r="R5" s="433"/>
      <c r="S5" s="433"/>
      <c r="T5" s="433"/>
      <c r="U5" s="434"/>
      <c r="V5" s="35"/>
      <c r="W5" s="35"/>
      <c r="X5" s="35"/>
      <c r="Y5" s="35"/>
      <c r="Z5" s="35"/>
      <c r="AA5" s="35"/>
    </row>
    <row r="6" spans="1:33" ht="21.75" outlineLevel="2" thickBot="1" x14ac:dyDescent="0.4">
      <c r="A6" s="35" t="s">
        <v>96</v>
      </c>
      <c r="B6" s="35"/>
      <c r="C6" s="34"/>
      <c r="D6" s="432" t="s">
        <v>41</v>
      </c>
      <c r="E6" s="433"/>
      <c r="F6" s="435"/>
      <c r="G6" s="436" t="s">
        <v>42</v>
      </c>
      <c r="H6" s="433"/>
      <c r="I6" s="434"/>
      <c r="J6" s="432" t="s">
        <v>41</v>
      </c>
      <c r="K6" s="433"/>
      <c r="L6" s="435"/>
      <c r="M6" s="436" t="s">
        <v>42</v>
      </c>
      <c r="N6" s="433"/>
      <c r="O6" s="434"/>
      <c r="P6" s="432" t="s">
        <v>41</v>
      </c>
      <c r="Q6" s="433"/>
      <c r="R6" s="435"/>
      <c r="S6" s="436" t="s">
        <v>42</v>
      </c>
      <c r="T6" s="433"/>
      <c r="U6" s="434"/>
      <c r="V6" s="35"/>
      <c r="W6" s="35"/>
      <c r="X6" s="35"/>
      <c r="Y6" s="35"/>
      <c r="Z6" s="35"/>
      <c r="AA6" s="35"/>
    </row>
    <row r="7" spans="1:33" ht="21.75" outlineLevel="2" thickBot="1" x14ac:dyDescent="0.4">
      <c r="A7" s="36"/>
      <c r="B7" s="34"/>
      <c r="C7" s="34"/>
      <c r="D7" s="37" t="s">
        <v>43</v>
      </c>
      <c r="E7" s="38" t="s">
        <v>44</v>
      </c>
      <c r="F7" s="38" t="s">
        <v>45</v>
      </c>
      <c r="G7" s="39" t="s">
        <v>43</v>
      </c>
      <c r="H7" s="38" t="s">
        <v>44</v>
      </c>
      <c r="I7" s="40" t="s">
        <v>45</v>
      </c>
      <c r="J7" s="37" t="s">
        <v>43</v>
      </c>
      <c r="K7" s="38" t="s">
        <v>44</v>
      </c>
      <c r="L7" s="38" t="s">
        <v>45</v>
      </c>
      <c r="M7" s="39" t="s">
        <v>43</v>
      </c>
      <c r="N7" s="38" t="s">
        <v>44</v>
      </c>
      <c r="O7" s="40" t="s">
        <v>45</v>
      </c>
      <c r="P7" s="37" t="s">
        <v>43</v>
      </c>
      <c r="Q7" s="38" t="s">
        <v>44</v>
      </c>
      <c r="R7" s="38" t="s">
        <v>45</v>
      </c>
      <c r="S7" s="39" t="s">
        <v>43</v>
      </c>
      <c r="T7" s="38" t="s">
        <v>44</v>
      </c>
      <c r="U7" s="40" t="s">
        <v>45</v>
      </c>
      <c r="V7" s="35"/>
      <c r="W7" s="35"/>
      <c r="X7" s="35"/>
      <c r="Y7" s="35"/>
      <c r="Z7" s="35"/>
      <c r="AA7" s="35"/>
    </row>
    <row r="8" spans="1:33" ht="21" outlineLevel="2" x14ac:dyDescent="0.35">
      <c r="A8" s="445" t="s">
        <v>75</v>
      </c>
      <c r="B8" s="41" t="s">
        <v>46</v>
      </c>
      <c r="C8" s="41"/>
      <c r="D8" s="42">
        <v>19.045047729886477</v>
      </c>
      <c r="E8" s="43">
        <v>0.67295102720408606</v>
      </c>
      <c r="F8" s="44">
        <v>3</v>
      </c>
      <c r="G8" s="45">
        <v>28.921246191173744</v>
      </c>
      <c r="H8" s="43">
        <v>5.8312746760596799</v>
      </c>
      <c r="I8" s="46">
        <v>4</v>
      </c>
      <c r="J8" s="42">
        <v>86.998992949535932</v>
      </c>
      <c r="K8" s="43">
        <v>0.95667223530218293</v>
      </c>
      <c r="L8" s="44">
        <v>3</v>
      </c>
      <c r="M8" s="47">
        <v>130.32013430746451</v>
      </c>
      <c r="N8" s="48">
        <v>7.716552936024855</v>
      </c>
      <c r="O8" s="46">
        <v>3</v>
      </c>
      <c r="P8" s="42">
        <v>80.499461142234381</v>
      </c>
      <c r="Q8" s="43">
        <v>9.9014169041454334</v>
      </c>
      <c r="R8" s="44">
        <v>3</v>
      </c>
      <c r="S8" s="47">
        <v>163.28405690226242</v>
      </c>
      <c r="T8" s="48">
        <v>35.901714733053453</v>
      </c>
      <c r="U8" s="46">
        <v>4</v>
      </c>
      <c r="V8" s="35"/>
      <c r="W8" s="35"/>
      <c r="X8" s="35"/>
      <c r="Y8" s="35"/>
      <c r="Z8" s="35"/>
      <c r="AA8" s="35"/>
    </row>
    <row r="9" spans="1:33" ht="21" outlineLevel="2" x14ac:dyDescent="0.35">
      <c r="A9" s="446"/>
      <c r="B9" s="49" t="s">
        <v>47</v>
      </c>
      <c r="C9" s="49">
        <v>0</v>
      </c>
      <c r="D9" s="50">
        <v>208.64211686937588</v>
      </c>
      <c r="E9" s="51">
        <v>47.137717976221424</v>
      </c>
      <c r="F9" s="52">
        <v>4</v>
      </c>
      <c r="G9" s="53">
        <v>344.22285522849114</v>
      </c>
      <c r="H9" s="51">
        <v>64.087385932460649</v>
      </c>
      <c r="I9" s="54">
        <v>4</v>
      </c>
      <c r="J9" s="50">
        <v>419.91284560938118</v>
      </c>
      <c r="K9" s="51">
        <v>82.735688127682081</v>
      </c>
      <c r="L9" s="52">
        <v>4</v>
      </c>
      <c r="M9" s="53">
        <v>452.53176732649547</v>
      </c>
      <c r="N9" s="51">
        <v>115.10206599128985</v>
      </c>
      <c r="O9" s="54">
        <v>4</v>
      </c>
      <c r="P9" s="50">
        <v>185.37135684017034</v>
      </c>
      <c r="Q9" s="51">
        <v>40.483694720027785</v>
      </c>
      <c r="R9" s="52">
        <v>4</v>
      </c>
      <c r="S9" s="53">
        <v>321.3025923634907</v>
      </c>
      <c r="T9" s="51">
        <v>67.685608912559672</v>
      </c>
      <c r="U9" s="54">
        <v>4</v>
      </c>
      <c r="V9" s="35"/>
      <c r="W9" s="35"/>
      <c r="X9" s="35"/>
      <c r="Y9" s="35"/>
      <c r="Z9" s="35"/>
      <c r="AA9" s="35"/>
    </row>
    <row r="10" spans="1:33" ht="21" outlineLevel="2" x14ac:dyDescent="0.35">
      <c r="A10" s="446"/>
      <c r="B10" s="34"/>
      <c r="C10" s="34">
        <v>7</v>
      </c>
      <c r="D10" s="55">
        <v>110.57456503594474</v>
      </c>
      <c r="E10" s="56">
        <v>10.940029572728628</v>
      </c>
      <c r="F10" s="57">
        <v>4</v>
      </c>
      <c r="G10" s="58">
        <v>229.66533073339869</v>
      </c>
      <c r="H10" s="56">
        <v>14.056964656198105</v>
      </c>
      <c r="I10" s="59">
        <v>3</v>
      </c>
      <c r="J10" s="55">
        <v>342.51810516845057</v>
      </c>
      <c r="K10" s="56">
        <v>54.004169340724836</v>
      </c>
      <c r="L10" s="57">
        <v>4</v>
      </c>
      <c r="M10" s="58">
        <v>484.62787707563479</v>
      </c>
      <c r="N10" s="56">
        <v>54.398995696220737</v>
      </c>
      <c r="O10" s="59">
        <v>4</v>
      </c>
      <c r="P10" s="55">
        <v>169.61747421802366</v>
      </c>
      <c r="Q10" s="56">
        <v>28.919066488915558</v>
      </c>
      <c r="R10" s="57">
        <v>4</v>
      </c>
      <c r="S10" s="58">
        <v>362.4922853919677</v>
      </c>
      <c r="T10" s="56">
        <v>59.806207769268688</v>
      </c>
      <c r="U10" s="59">
        <v>4</v>
      </c>
      <c r="V10" s="35"/>
      <c r="W10" s="35"/>
      <c r="X10" s="35"/>
      <c r="Y10" s="35"/>
      <c r="Z10" s="35"/>
      <c r="AA10" s="35"/>
    </row>
    <row r="11" spans="1:33" ht="21" outlineLevel="2" x14ac:dyDescent="0.35">
      <c r="A11" s="446"/>
      <c r="B11" s="34"/>
      <c r="C11" s="34">
        <v>14</v>
      </c>
      <c r="D11" s="55">
        <v>123.13283896114078</v>
      </c>
      <c r="E11" s="56">
        <v>22.140119183532661</v>
      </c>
      <c r="F11" s="57">
        <v>4</v>
      </c>
      <c r="G11" s="58">
        <v>283.2776833254602</v>
      </c>
      <c r="H11" s="56">
        <v>20.944413681427694</v>
      </c>
      <c r="I11" s="59">
        <v>4</v>
      </c>
      <c r="J11" s="55">
        <v>394.04808631742401</v>
      </c>
      <c r="K11" s="56">
        <v>107.85231343830836</v>
      </c>
      <c r="L11" s="57">
        <v>4</v>
      </c>
      <c r="M11" s="58">
        <v>468.68128221843318</v>
      </c>
      <c r="N11" s="56">
        <v>96.719936155098793</v>
      </c>
      <c r="O11" s="59">
        <v>4</v>
      </c>
      <c r="P11" s="55">
        <v>181.67845372090338</v>
      </c>
      <c r="Q11" s="56">
        <v>45.516059074485327</v>
      </c>
      <c r="R11" s="57">
        <v>4</v>
      </c>
      <c r="S11" s="58">
        <v>347.35713048575616</v>
      </c>
      <c r="T11" s="56">
        <v>60.615342689837952</v>
      </c>
      <c r="U11" s="59">
        <v>4</v>
      </c>
      <c r="V11" s="35"/>
      <c r="W11" s="35"/>
      <c r="X11" s="35"/>
      <c r="Y11" s="35"/>
      <c r="Z11" s="35"/>
      <c r="AA11" s="35"/>
    </row>
    <row r="12" spans="1:33" ht="21" outlineLevel="2" x14ac:dyDescent="0.35">
      <c r="A12" s="446"/>
      <c r="B12" s="49" t="s">
        <v>48</v>
      </c>
      <c r="C12" s="49">
        <v>0</v>
      </c>
      <c r="D12" s="50">
        <v>263.6750804187854</v>
      </c>
      <c r="E12" s="51">
        <v>41.401450637562419</v>
      </c>
      <c r="F12" s="52">
        <v>4</v>
      </c>
      <c r="G12" s="53">
        <v>370.28936257435822</v>
      </c>
      <c r="H12" s="51">
        <v>71.339235811801572</v>
      </c>
      <c r="I12" s="54">
        <v>4</v>
      </c>
      <c r="J12" s="50">
        <v>209.95708405692432</v>
      </c>
      <c r="K12" s="51">
        <v>50.603083281069253</v>
      </c>
      <c r="L12" s="52">
        <v>4</v>
      </c>
      <c r="M12" s="53">
        <v>261.85826635122038</v>
      </c>
      <c r="N12" s="51">
        <v>19.993203846636387</v>
      </c>
      <c r="O12" s="54">
        <v>3</v>
      </c>
      <c r="P12" s="50">
        <v>304.15272523678487</v>
      </c>
      <c r="Q12" s="51">
        <v>66.224902229968507</v>
      </c>
      <c r="R12" s="52">
        <v>4</v>
      </c>
      <c r="S12" s="53">
        <v>452.24818595419168</v>
      </c>
      <c r="T12" s="51">
        <v>85.987373614336121</v>
      </c>
      <c r="U12" s="54">
        <v>4</v>
      </c>
      <c r="V12" s="35"/>
      <c r="W12" s="35"/>
      <c r="X12" s="35"/>
      <c r="Y12" s="35"/>
      <c r="Z12" s="35"/>
      <c r="AA12" s="35"/>
    </row>
    <row r="13" spans="1:33" ht="21" outlineLevel="2" x14ac:dyDescent="0.35">
      <c r="A13" s="446"/>
      <c r="B13" s="34"/>
      <c r="C13" s="34">
        <v>7</v>
      </c>
      <c r="D13" s="55">
        <v>177.42842219354719</v>
      </c>
      <c r="E13" s="56">
        <v>26.549592588653109</v>
      </c>
      <c r="F13" s="57">
        <v>4</v>
      </c>
      <c r="G13" s="58">
        <v>357.34197401834103</v>
      </c>
      <c r="H13" s="56">
        <v>76.565942575342447</v>
      </c>
      <c r="I13" s="59">
        <v>4</v>
      </c>
      <c r="J13" s="55">
        <v>475.57121918835566</v>
      </c>
      <c r="K13" s="56">
        <v>14.709660086259415</v>
      </c>
      <c r="L13" s="57">
        <v>4</v>
      </c>
      <c r="M13" s="58">
        <v>702.05148326372012</v>
      </c>
      <c r="N13" s="56">
        <v>59.653180011362871</v>
      </c>
      <c r="O13" s="59">
        <v>3</v>
      </c>
      <c r="P13" s="55">
        <v>484.78342074542149</v>
      </c>
      <c r="Q13" s="56">
        <v>20.852946666024764</v>
      </c>
      <c r="R13" s="57">
        <v>4</v>
      </c>
      <c r="S13" s="58">
        <v>892.5522975345184</v>
      </c>
      <c r="T13" s="56">
        <v>142.62306491362253</v>
      </c>
      <c r="U13" s="59">
        <v>4</v>
      </c>
      <c r="V13" s="35"/>
      <c r="W13" s="35"/>
      <c r="X13" s="35"/>
      <c r="Y13" s="35"/>
      <c r="Z13" s="35"/>
      <c r="AA13" s="35"/>
    </row>
    <row r="14" spans="1:33" ht="21" outlineLevel="2" x14ac:dyDescent="0.35">
      <c r="A14" s="447"/>
      <c r="B14" s="60"/>
      <c r="C14" s="60">
        <v>14</v>
      </c>
      <c r="D14" s="61">
        <v>188.90984007693376</v>
      </c>
      <c r="E14" s="62">
        <v>24.985062160186697</v>
      </c>
      <c r="F14" s="63">
        <v>3</v>
      </c>
      <c r="G14" s="64">
        <v>427.04639478414197</v>
      </c>
      <c r="H14" s="62">
        <v>13.713136242254679</v>
      </c>
      <c r="I14" s="65">
        <v>3</v>
      </c>
      <c r="J14" s="61">
        <v>483.55340108699102</v>
      </c>
      <c r="K14" s="62">
        <v>57.046963721353094</v>
      </c>
      <c r="L14" s="63">
        <v>3</v>
      </c>
      <c r="M14" s="64">
        <v>772.68218887029559</v>
      </c>
      <c r="N14" s="62">
        <v>53.047184674161173</v>
      </c>
      <c r="O14" s="65">
        <v>3</v>
      </c>
      <c r="P14" s="61">
        <v>498.35971450498317</v>
      </c>
      <c r="Q14" s="62">
        <v>62.456960161842083</v>
      </c>
      <c r="R14" s="63">
        <v>3</v>
      </c>
      <c r="S14" s="64">
        <v>1075.7155718271626</v>
      </c>
      <c r="T14" s="62">
        <v>69.996620821411909</v>
      </c>
      <c r="U14" s="65">
        <v>3</v>
      </c>
      <c r="V14" s="35"/>
      <c r="W14" s="35"/>
      <c r="X14" s="35"/>
      <c r="Y14" s="35"/>
      <c r="Z14" s="35"/>
      <c r="AA14" s="35"/>
    </row>
    <row r="15" spans="1:33" ht="21" outlineLevel="1" x14ac:dyDescent="0.35">
      <c r="A15" s="78"/>
      <c r="B15" s="79"/>
      <c r="C15" s="79"/>
      <c r="D15" s="56"/>
      <c r="E15" s="56"/>
      <c r="F15" s="57"/>
      <c r="G15" s="34"/>
      <c r="H15" s="34"/>
      <c r="I15" s="80"/>
      <c r="J15" s="56"/>
      <c r="K15" s="56"/>
      <c r="L15" s="57"/>
      <c r="M15" s="56"/>
      <c r="N15" s="56"/>
      <c r="O15" s="57"/>
      <c r="P15" s="56"/>
      <c r="Q15" s="56"/>
      <c r="R15" s="57"/>
      <c r="S15" s="56"/>
      <c r="T15" s="56"/>
      <c r="U15" s="57"/>
      <c r="V15" s="56"/>
      <c r="W15" s="56"/>
      <c r="X15" s="57"/>
      <c r="Y15" s="56"/>
      <c r="Z15" s="56"/>
      <c r="AA15" s="57"/>
      <c r="AB15" s="81"/>
      <c r="AC15" s="81"/>
      <c r="AD15" s="82"/>
      <c r="AE15" s="81"/>
      <c r="AF15" s="81"/>
      <c r="AG15" s="82"/>
    </row>
    <row r="16" spans="1:33" ht="21.75" outlineLevel="1" thickBot="1" x14ac:dyDescent="0.4">
      <c r="A16" s="78"/>
      <c r="B16" s="79"/>
      <c r="C16" s="79"/>
      <c r="D16" s="56"/>
      <c r="E16" s="56"/>
      <c r="F16" s="57"/>
      <c r="G16" s="34"/>
      <c r="H16" s="34"/>
      <c r="I16" s="80"/>
      <c r="J16" s="56"/>
      <c r="K16" s="56"/>
      <c r="L16" s="57"/>
      <c r="M16" s="56"/>
      <c r="N16" s="56"/>
      <c r="O16" s="57"/>
      <c r="P16" s="56"/>
      <c r="Q16" s="56"/>
      <c r="R16" s="57"/>
      <c r="S16" s="56"/>
      <c r="T16" s="56"/>
      <c r="U16" s="57"/>
      <c r="V16" s="56"/>
      <c r="W16" s="56"/>
      <c r="X16" s="57"/>
      <c r="Y16" s="56"/>
      <c r="Z16" s="56"/>
      <c r="AA16" s="57"/>
      <c r="AB16" s="81"/>
      <c r="AC16" s="81"/>
      <c r="AD16" s="82"/>
      <c r="AE16" s="81"/>
      <c r="AF16" s="81"/>
      <c r="AG16" s="82"/>
    </row>
    <row r="17" spans="1:33" ht="21.75" outlineLevel="1" thickBot="1" x14ac:dyDescent="0.4">
      <c r="A17" s="36"/>
      <c r="B17" s="34"/>
      <c r="C17" s="34"/>
      <c r="D17" s="432" t="s">
        <v>49</v>
      </c>
      <c r="E17" s="433"/>
      <c r="F17" s="433"/>
      <c r="G17" s="433"/>
      <c r="H17" s="433"/>
      <c r="I17" s="434"/>
      <c r="J17" s="432" t="s">
        <v>50</v>
      </c>
      <c r="K17" s="433"/>
      <c r="L17" s="433"/>
      <c r="M17" s="433"/>
      <c r="N17" s="433"/>
      <c r="O17" s="434"/>
      <c r="P17" s="432" t="s">
        <v>51</v>
      </c>
      <c r="Q17" s="433"/>
      <c r="R17" s="433"/>
      <c r="S17" s="433"/>
      <c r="T17" s="433"/>
      <c r="U17" s="434"/>
      <c r="V17" s="432" t="s">
        <v>52</v>
      </c>
      <c r="W17" s="433"/>
      <c r="X17" s="433"/>
      <c r="Y17" s="433"/>
      <c r="Z17" s="433"/>
      <c r="AA17" s="434"/>
      <c r="AB17" s="81"/>
      <c r="AC17" s="81"/>
      <c r="AD17" s="82"/>
      <c r="AE17" s="81"/>
      <c r="AF17" s="81"/>
      <c r="AG17" s="82"/>
    </row>
    <row r="18" spans="1:33" ht="21.75" outlineLevel="2" thickBot="1" x14ac:dyDescent="0.4">
      <c r="A18" s="35" t="s">
        <v>96</v>
      </c>
      <c r="B18" s="35"/>
      <c r="C18" s="34"/>
      <c r="D18" s="437" t="s">
        <v>41</v>
      </c>
      <c r="E18" s="438"/>
      <c r="F18" s="439"/>
      <c r="G18" s="440" t="s">
        <v>42</v>
      </c>
      <c r="H18" s="438"/>
      <c r="I18" s="441"/>
      <c r="J18" s="437" t="s">
        <v>41</v>
      </c>
      <c r="K18" s="438"/>
      <c r="L18" s="439"/>
      <c r="M18" s="440" t="s">
        <v>42</v>
      </c>
      <c r="N18" s="438"/>
      <c r="O18" s="441"/>
      <c r="P18" s="432" t="s">
        <v>41</v>
      </c>
      <c r="Q18" s="433"/>
      <c r="R18" s="435"/>
      <c r="S18" s="436" t="s">
        <v>42</v>
      </c>
      <c r="T18" s="433"/>
      <c r="U18" s="434"/>
      <c r="V18" s="437" t="s">
        <v>41</v>
      </c>
      <c r="W18" s="438"/>
      <c r="X18" s="439"/>
      <c r="Y18" s="440" t="s">
        <v>42</v>
      </c>
      <c r="Z18" s="438"/>
      <c r="AA18" s="441"/>
      <c r="AB18" s="81"/>
      <c r="AC18" s="81"/>
      <c r="AD18" s="82"/>
      <c r="AE18" s="81"/>
      <c r="AF18" s="81"/>
      <c r="AG18" s="82"/>
    </row>
    <row r="19" spans="1:33" ht="21.75" outlineLevel="2" thickBot="1" x14ac:dyDescent="0.4">
      <c r="A19" s="36"/>
      <c r="B19" s="34"/>
      <c r="C19" s="34"/>
      <c r="D19" s="37" t="s">
        <v>43</v>
      </c>
      <c r="E19" s="38" t="s">
        <v>44</v>
      </c>
      <c r="F19" s="38" t="s">
        <v>45</v>
      </c>
      <c r="G19" s="39" t="s">
        <v>43</v>
      </c>
      <c r="H19" s="38" t="s">
        <v>44</v>
      </c>
      <c r="I19" s="40" t="s">
        <v>45</v>
      </c>
      <c r="J19" s="83" t="s">
        <v>43</v>
      </c>
      <c r="K19" s="84" t="s">
        <v>44</v>
      </c>
      <c r="L19" s="84" t="s">
        <v>45</v>
      </c>
      <c r="M19" s="85" t="s">
        <v>43</v>
      </c>
      <c r="N19" s="84" t="s">
        <v>44</v>
      </c>
      <c r="O19" s="86" t="s">
        <v>45</v>
      </c>
      <c r="P19" s="37" t="s">
        <v>43</v>
      </c>
      <c r="Q19" s="38" t="s">
        <v>44</v>
      </c>
      <c r="R19" s="38" t="s">
        <v>45</v>
      </c>
      <c r="S19" s="39" t="s">
        <v>43</v>
      </c>
      <c r="T19" s="38" t="s">
        <v>44</v>
      </c>
      <c r="U19" s="40" t="s">
        <v>45</v>
      </c>
      <c r="V19" s="83" t="s">
        <v>43</v>
      </c>
      <c r="W19" s="84" t="s">
        <v>44</v>
      </c>
      <c r="X19" s="84" t="s">
        <v>45</v>
      </c>
      <c r="Y19" s="85" t="s">
        <v>43</v>
      </c>
      <c r="Z19" s="84" t="s">
        <v>44</v>
      </c>
      <c r="AA19" s="86" t="s">
        <v>45</v>
      </c>
      <c r="AB19" s="81"/>
      <c r="AC19" s="81"/>
      <c r="AD19" s="82"/>
      <c r="AE19" s="81"/>
      <c r="AF19" s="81"/>
      <c r="AG19" s="82"/>
    </row>
    <row r="20" spans="1:33" ht="21" outlineLevel="2" x14ac:dyDescent="0.35">
      <c r="A20" s="445" t="s">
        <v>75</v>
      </c>
      <c r="B20" s="41" t="s">
        <v>46</v>
      </c>
      <c r="C20" s="41"/>
      <c r="D20" s="42">
        <v>16.722695577829615</v>
      </c>
      <c r="E20" s="43">
        <v>2.5720309106493042</v>
      </c>
      <c r="F20" s="44">
        <v>3</v>
      </c>
      <c r="G20" s="45">
        <v>31.326007655983037</v>
      </c>
      <c r="H20" s="43">
        <v>6.8039358297214036</v>
      </c>
      <c r="I20" s="46">
        <v>4</v>
      </c>
      <c r="J20" s="87">
        <v>244.08893759921435</v>
      </c>
      <c r="K20" s="48">
        <v>25.500121985579099</v>
      </c>
      <c r="L20" s="44">
        <v>4</v>
      </c>
      <c r="M20" s="47">
        <v>398.12296075510881</v>
      </c>
      <c r="N20" s="48">
        <v>98.951301248130804</v>
      </c>
      <c r="O20" s="46">
        <v>4</v>
      </c>
      <c r="P20" s="42">
        <v>57.671681773118117</v>
      </c>
      <c r="Q20" s="43">
        <v>11.8099799144904</v>
      </c>
      <c r="R20" s="44">
        <v>3</v>
      </c>
      <c r="S20" s="47">
        <v>118.30511365824368</v>
      </c>
      <c r="T20" s="48">
        <v>6.5926968431402857</v>
      </c>
      <c r="U20" s="46">
        <v>3</v>
      </c>
      <c r="V20" s="87">
        <v>144.54561698907708</v>
      </c>
      <c r="W20" s="48">
        <v>12.621511220938599</v>
      </c>
      <c r="X20" s="44">
        <v>3</v>
      </c>
      <c r="Y20" s="47">
        <v>164.4514867953707</v>
      </c>
      <c r="Z20" s="48">
        <v>26.586868648236212</v>
      </c>
      <c r="AA20" s="46">
        <v>4</v>
      </c>
      <c r="AB20" s="81"/>
      <c r="AC20" s="81"/>
      <c r="AD20" s="82"/>
      <c r="AE20" s="81"/>
      <c r="AF20" s="81"/>
      <c r="AG20" s="82"/>
    </row>
    <row r="21" spans="1:33" ht="21" outlineLevel="2" x14ac:dyDescent="0.35">
      <c r="A21" s="446"/>
      <c r="B21" s="49" t="s">
        <v>47</v>
      </c>
      <c r="C21" s="49">
        <v>0</v>
      </c>
      <c r="D21" s="69">
        <v>12.445422196995388</v>
      </c>
      <c r="E21" s="70">
        <v>2.5526744031850455</v>
      </c>
      <c r="F21" s="52">
        <v>4</v>
      </c>
      <c r="G21" s="71">
        <v>11.4414584431574</v>
      </c>
      <c r="H21" s="70">
        <v>2.8974792689589277</v>
      </c>
      <c r="I21" s="54">
        <v>4</v>
      </c>
      <c r="J21" s="69">
        <v>66.111074524421355</v>
      </c>
      <c r="K21" s="70">
        <v>14.545083437264738</v>
      </c>
      <c r="L21" s="52">
        <v>4</v>
      </c>
      <c r="M21" s="53">
        <v>120.04762273025992</v>
      </c>
      <c r="N21" s="51">
        <v>24.949657022670053</v>
      </c>
      <c r="O21" s="54">
        <v>4</v>
      </c>
      <c r="P21" s="69">
        <v>16.283731985508194</v>
      </c>
      <c r="Q21" s="70">
        <v>6.0629881115641728</v>
      </c>
      <c r="R21" s="52">
        <v>4</v>
      </c>
      <c r="S21" s="71">
        <v>54.108718097827804</v>
      </c>
      <c r="T21" s="70">
        <v>21.442127509759228</v>
      </c>
      <c r="U21" s="54">
        <v>4</v>
      </c>
      <c r="V21" s="50">
        <v>220.31638498398291</v>
      </c>
      <c r="W21" s="51">
        <v>26.050873197495797</v>
      </c>
      <c r="X21" s="52">
        <v>4</v>
      </c>
      <c r="Y21" s="53">
        <v>327.32850457489843</v>
      </c>
      <c r="Z21" s="51">
        <v>35.166085528830315</v>
      </c>
      <c r="AA21" s="54">
        <v>3</v>
      </c>
      <c r="AB21" s="81"/>
      <c r="AC21" s="81"/>
      <c r="AD21" s="82"/>
      <c r="AE21" s="81"/>
      <c r="AF21" s="81"/>
      <c r="AG21" s="82"/>
    </row>
    <row r="22" spans="1:33" ht="21" outlineLevel="2" x14ac:dyDescent="0.35">
      <c r="A22" s="446"/>
      <c r="B22" s="34"/>
      <c r="C22" s="34">
        <v>7</v>
      </c>
      <c r="D22" s="72">
        <v>11.717122674991007</v>
      </c>
      <c r="E22" s="73">
        <v>1.9949591297906</v>
      </c>
      <c r="F22" s="57">
        <v>4</v>
      </c>
      <c r="G22" s="74">
        <v>10.939028751542235</v>
      </c>
      <c r="H22" s="73">
        <v>1.4382335597457938</v>
      </c>
      <c r="I22" s="59">
        <v>4</v>
      </c>
      <c r="J22" s="72">
        <v>42.174398914507286</v>
      </c>
      <c r="K22" s="73">
        <v>4.7370330102544758</v>
      </c>
      <c r="L22" s="57">
        <v>4</v>
      </c>
      <c r="M22" s="74">
        <v>77.251467607236549</v>
      </c>
      <c r="N22" s="73">
        <v>8.7918844796475266</v>
      </c>
      <c r="O22" s="59">
        <v>4</v>
      </c>
      <c r="P22" s="66">
        <v>2.8313374844986487</v>
      </c>
      <c r="Q22" s="67">
        <v>0.92250282256001903</v>
      </c>
      <c r="R22" s="57">
        <v>4</v>
      </c>
      <c r="S22" s="68">
        <v>9.5476411377880392</v>
      </c>
      <c r="T22" s="67">
        <v>1.0177101054218132</v>
      </c>
      <c r="U22" s="59">
        <v>4</v>
      </c>
      <c r="V22" s="55">
        <v>195.44387066954883</v>
      </c>
      <c r="W22" s="56">
        <v>38.650392855036728</v>
      </c>
      <c r="X22" s="57">
        <v>4</v>
      </c>
      <c r="Y22" s="58">
        <v>339.60558744596636</v>
      </c>
      <c r="Z22" s="56">
        <v>58.791006617067424</v>
      </c>
      <c r="AA22" s="59">
        <v>4</v>
      </c>
      <c r="AB22" s="81"/>
      <c r="AC22" s="81"/>
      <c r="AD22" s="82"/>
      <c r="AE22" s="81"/>
      <c r="AF22" s="81"/>
      <c r="AG22" s="82"/>
    </row>
    <row r="23" spans="1:33" ht="21" outlineLevel="2" x14ac:dyDescent="0.35">
      <c r="A23" s="446"/>
      <c r="B23" s="34"/>
      <c r="C23" s="34">
        <v>14</v>
      </c>
      <c r="D23" s="72">
        <v>13.493863745174348</v>
      </c>
      <c r="E23" s="73">
        <v>2.6112615161178141</v>
      </c>
      <c r="F23" s="57">
        <v>4</v>
      </c>
      <c r="G23" s="74">
        <v>15.801427409103249</v>
      </c>
      <c r="H23" s="73">
        <v>1.2504164469258199</v>
      </c>
      <c r="I23" s="59">
        <v>3</v>
      </c>
      <c r="J23" s="72">
        <v>44.036268720380107</v>
      </c>
      <c r="K23" s="73">
        <v>9.3459108499720021</v>
      </c>
      <c r="L23" s="57">
        <v>4</v>
      </c>
      <c r="M23" s="74">
        <v>86.413558264113618</v>
      </c>
      <c r="N23" s="73">
        <v>8.0759616447457141</v>
      </c>
      <c r="O23" s="59">
        <v>4</v>
      </c>
      <c r="P23" s="66">
        <v>2.7168596649035237</v>
      </c>
      <c r="Q23" s="67">
        <v>0.85285311967900213</v>
      </c>
      <c r="R23" s="57">
        <v>4</v>
      </c>
      <c r="S23" s="68">
        <v>6.3634857145655435</v>
      </c>
      <c r="T23" s="67">
        <v>0.92714393987953669</v>
      </c>
      <c r="U23" s="59">
        <v>4</v>
      </c>
      <c r="V23" s="55">
        <v>201.63505663889939</v>
      </c>
      <c r="W23" s="56">
        <v>46.973695795177065</v>
      </c>
      <c r="X23" s="57">
        <v>4</v>
      </c>
      <c r="Y23" s="58">
        <v>304.13070926995715</v>
      </c>
      <c r="Z23" s="56">
        <v>56.458174005657909</v>
      </c>
      <c r="AA23" s="59">
        <v>4</v>
      </c>
      <c r="AB23" s="81"/>
      <c r="AC23" s="81"/>
      <c r="AD23" s="82"/>
      <c r="AE23" s="81"/>
      <c r="AF23" s="81"/>
      <c r="AG23" s="82"/>
    </row>
    <row r="24" spans="1:33" ht="21" outlineLevel="2" x14ac:dyDescent="0.35">
      <c r="A24" s="446"/>
      <c r="B24" s="49" t="s">
        <v>48</v>
      </c>
      <c r="C24" s="49">
        <v>0</v>
      </c>
      <c r="D24" s="88">
        <v>7.3154054400294601</v>
      </c>
      <c r="E24" s="89">
        <v>1.2692930055475513</v>
      </c>
      <c r="F24" s="52">
        <v>4</v>
      </c>
      <c r="G24" s="90">
        <v>7.750993612139558</v>
      </c>
      <c r="H24" s="89">
        <v>1.4027226625712168</v>
      </c>
      <c r="I24" s="54">
        <v>4</v>
      </c>
      <c r="J24" s="50">
        <v>151.69252229072293</v>
      </c>
      <c r="K24" s="51">
        <v>46.288300455346572</v>
      </c>
      <c r="L24" s="52">
        <v>4</v>
      </c>
      <c r="M24" s="53">
        <v>183.13781180888932</v>
      </c>
      <c r="N24" s="51">
        <v>43.997075940850792</v>
      </c>
      <c r="O24" s="54">
        <v>4</v>
      </c>
      <c r="P24" s="69">
        <v>57.695267923596319</v>
      </c>
      <c r="Q24" s="70">
        <v>4.2704047981199196</v>
      </c>
      <c r="R24" s="52">
        <v>4</v>
      </c>
      <c r="S24" s="53">
        <v>139.38714491024177</v>
      </c>
      <c r="T24" s="51">
        <v>29.473098817233954</v>
      </c>
      <c r="U24" s="54">
        <v>4</v>
      </c>
      <c r="V24" s="50">
        <v>260.62444684782486</v>
      </c>
      <c r="W24" s="51">
        <v>19.129319367437816</v>
      </c>
      <c r="X24" s="52">
        <v>4</v>
      </c>
      <c r="Y24" s="53">
        <v>414.04075608240896</v>
      </c>
      <c r="Z24" s="51">
        <v>45.425479766446884</v>
      </c>
      <c r="AA24" s="54">
        <v>4</v>
      </c>
      <c r="AB24" s="81"/>
      <c r="AC24" s="81"/>
      <c r="AD24" s="82"/>
      <c r="AE24" s="81"/>
      <c r="AF24" s="81"/>
      <c r="AG24" s="82"/>
    </row>
    <row r="25" spans="1:33" ht="21" outlineLevel="2" x14ac:dyDescent="0.35">
      <c r="A25" s="446"/>
      <c r="B25" s="34"/>
      <c r="C25" s="34">
        <v>7</v>
      </c>
      <c r="D25" s="72">
        <v>19.518534833797052</v>
      </c>
      <c r="E25" s="73">
        <v>1.8575501234669813</v>
      </c>
      <c r="F25" s="57">
        <v>4</v>
      </c>
      <c r="G25" s="74">
        <v>23.11386923637205</v>
      </c>
      <c r="H25" s="73">
        <v>3.1886506609834071</v>
      </c>
      <c r="I25" s="59">
        <v>4</v>
      </c>
      <c r="J25" s="55">
        <v>109.56649345259871</v>
      </c>
      <c r="K25" s="56">
        <v>9.536613705810904</v>
      </c>
      <c r="L25" s="57">
        <v>4</v>
      </c>
      <c r="M25" s="58">
        <v>101.44147247173734</v>
      </c>
      <c r="N25" s="56">
        <v>29.295601203114085</v>
      </c>
      <c r="O25" s="59">
        <v>4</v>
      </c>
      <c r="P25" s="72">
        <v>17.176090704143956</v>
      </c>
      <c r="Q25" s="73">
        <v>1.1072550149140628</v>
      </c>
      <c r="R25" s="57">
        <v>3</v>
      </c>
      <c r="S25" s="58">
        <v>141.05070929781814</v>
      </c>
      <c r="T25" s="56">
        <v>29.415102369994944</v>
      </c>
      <c r="U25" s="59">
        <v>4</v>
      </c>
      <c r="V25" s="55">
        <v>324.46164773743681</v>
      </c>
      <c r="W25" s="56">
        <v>35.655589313535565</v>
      </c>
      <c r="X25" s="57">
        <v>4</v>
      </c>
      <c r="Y25" s="58">
        <v>530.79684752229412</v>
      </c>
      <c r="Z25" s="56">
        <v>52.33186657812918</v>
      </c>
      <c r="AA25" s="59">
        <v>3</v>
      </c>
      <c r="AB25" s="81"/>
      <c r="AC25" s="81"/>
      <c r="AD25" s="82"/>
      <c r="AE25" s="81"/>
      <c r="AF25" s="81"/>
      <c r="AG25" s="82"/>
    </row>
    <row r="26" spans="1:33" ht="21" outlineLevel="2" x14ac:dyDescent="0.35">
      <c r="A26" s="447"/>
      <c r="B26" s="60"/>
      <c r="C26" s="60">
        <v>14</v>
      </c>
      <c r="D26" s="75">
        <v>20.617095364771604</v>
      </c>
      <c r="E26" s="76">
        <v>1.907678117015994</v>
      </c>
      <c r="F26" s="63">
        <v>3</v>
      </c>
      <c r="G26" s="77">
        <v>36.699043645104425</v>
      </c>
      <c r="H26" s="76">
        <v>4.2897728354164402</v>
      </c>
      <c r="I26" s="65">
        <v>3</v>
      </c>
      <c r="J26" s="75">
        <v>55.279086131140765</v>
      </c>
      <c r="K26" s="76">
        <v>3.5216370067479659</v>
      </c>
      <c r="L26" s="63">
        <v>3</v>
      </c>
      <c r="M26" s="64">
        <v>99.911374876776534</v>
      </c>
      <c r="N26" s="62">
        <v>35.654651946430015</v>
      </c>
      <c r="O26" s="65">
        <v>4</v>
      </c>
      <c r="P26" s="75">
        <v>12.576298724140239</v>
      </c>
      <c r="Q26" s="76">
        <v>0.69206380691158276</v>
      </c>
      <c r="R26" s="63">
        <v>3</v>
      </c>
      <c r="S26" s="64">
        <v>103.06308758292897</v>
      </c>
      <c r="T26" s="62">
        <v>17.360281001615807</v>
      </c>
      <c r="U26" s="65">
        <v>4</v>
      </c>
      <c r="V26" s="61">
        <v>340.63493493070206</v>
      </c>
      <c r="W26" s="62">
        <v>38.30947651169717</v>
      </c>
      <c r="X26" s="63">
        <v>3</v>
      </c>
      <c r="Y26" s="64">
        <v>524.65796600462136</v>
      </c>
      <c r="Z26" s="62">
        <v>71.980722480684932</v>
      </c>
      <c r="AA26" s="65">
        <v>4</v>
      </c>
      <c r="AB26" s="81"/>
      <c r="AC26" s="81"/>
      <c r="AD26" s="82"/>
      <c r="AE26" s="81"/>
      <c r="AF26" s="81"/>
      <c r="AG26" s="82"/>
    </row>
    <row r="27" spans="1:33" ht="21" outlineLevel="1" x14ac:dyDescent="0.35">
      <c r="A27" s="78"/>
      <c r="B27" s="79"/>
      <c r="C27" s="7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35"/>
      <c r="X27" s="35"/>
      <c r="Y27" s="35"/>
      <c r="Z27" s="35"/>
      <c r="AA27" s="35"/>
    </row>
    <row r="28" spans="1:33" ht="21.75" outlineLevel="1" thickBot="1" x14ac:dyDescent="0.4">
      <c r="A28" s="78"/>
      <c r="B28" s="79"/>
      <c r="C28" s="7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35"/>
      <c r="X28" s="35"/>
      <c r="Y28" s="35"/>
      <c r="Z28" s="35"/>
      <c r="AA28" s="35"/>
    </row>
    <row r="29" spans="1:33" ht="21.75" outlineLevel="1" thickBot="1" x14ac:dyDescent="0.4">
      <c r="A29" s="36"/>
      <c r="B29" s="34"/>
      <c r="C29" s="34"/>
      <c r="D29" s="432" t="s">
        <v>53</v>
      </c>
      <c r="E29" s="433"/>
      <c r="F29" s="433"/>
      <c r="G29" s="433"/>
      <c r="H29" s="433"/>
      <c r="I29" s="434"/>
      <c r="J29" s="432" t="s">
        <v>54</v>
      </c>
      <c r="K29" s="433"/>
      <c r="L29" s="433"/>
      <c r="M29" s="433"/>
      <c r="N29" s="433"/>
      <c r="O29" s="434"/>
      <c r="P29" s="432" t="s">
        <v>55</v>
      </c>
      <c r="Q29" s="433"/>
      <c r="R29" s="433"/>
      <c r="S29" s="433"/>
      <c r="T29" s="433"/>
      <c r="U29" s="434"/>
      <c r="V29" s="35"/>
      <c r="W29" s="35"/>
      <c r="X29" s="35"/>
      <c r="Y29" s="35"/>
      <c r="Z29" s="35"/>
      <c r="AA29" s="35"/>
    </row>
    <row r="30" spans="1:33" ht="21.75" outlineLevel="2" thickBot="1" x14ac:dyDescent="0.4">
      <c r="A30" s="35" t="s">
        <v>96</v>
      </c>
      <c r="B30" s="35"/>
      <c r="C30" s="34"/>
      <c r="D30" s="437" t="s">
        <v>41</v>
      </c>
      <c r="E30" s="438"/>
      <c r="F30" s="439"/>
      <c r="G30" s="440" t="s">
        <v>42</v>
      </c>
      <c r="H30" s="438"/>
      <c r="I30" s="441"/>
      <c r="J30" s="437" t="s">
        <v>41</v>
      </c>
      <c r="K30" s="438"/>
      <c r="L30" s="439"/>
      <c r="M30" s="440" t="s">
        <v>42</v>
      </c>
      <c r="N30" s="438"/>
      <c r="O30" s="441"/>
      <c r="P30" s="437" t="s">
        <v>41</v>
      </c>
      <c r="Q30" s="438"/>
      <c r="R30" s="439"/>
      <c r="S30" s="440" t="s">
        <v>42</v>
      </c>
      <c r="T30" s="438"/>
      <c r="U30" s="441"/>
      <c r="V30" s="35"/>
      <c r="W30" s="35"/>
      <c r="X30" s="35"/>
      <c r="Y30" s="35"/>
      <c r="Z30" s="35"/>
      <c r="AA30" s="35"/>
    </row>
    <row r="31" spans="1:33" ht="21.75" outlineLevel="2" thickBot="1" x14ac:dyDescent="0.4">
      <c r="A31" s="36"/>
      <c r="B31" s="34"/>
      <c r="C31" s="34"/>
      <c r="D31" s="83" t="s">
        <v>43</v>
      </c>
      <c r="E31" s="84" t="s">
        <v>44</v>
      </c>
      <c r="F31" s="84" t="s">
        <v>45</v>
      </c>
      <c r="G31" s="85" t="s">
        <v>43</v>
      </c>
      <c r="H31" s="84" t="s">
        <v>44</v>
      </c>
      <c r="I31" s="86" t="s">
        <v>45</v>
      </c>
      <c r="J31" s="83" t="s">
        <v>43</v>
      </c>
      <c r="K31" s="84" t="s">
        <v>44</v>
      </c>
      <c r="L31" s="84" t="s">
        <v>45</v>
      </c>
      <c r="M31" s="85" t="s">
        <v>43</v>
      </c>
      <c r="N31" s="84" t="s">
        <v>44</v>
      </c>
      <c r="O31" s="86" t="s">
        <v>45</v>
      </c>
      <c r="P31" s="83" t="s">
        <v>43</v>
      </c>
      <c r="Q31" s="84" t="s">
        <v>44</v>
      </c>
      <c r="R31" s="84" t="s">
        <v>45</v>
      </c>
      <c r="S31" s="85" t="s">
        <v>43</v>
      </c>
      <c r="T31" s="84" t="s">
        <v>44</v>
      </c>
      <c r="U31" s="86" t="s">
        <v>45</v>
      </c>
      <c r="V31" s="35"/>
      <c r="W31" s="35"/>
      <c r="X31" s="35"/>
      <c r="Y31" s="35"/>
      <c r="Z31" s="35"/>
      <c r="AA31" s="35"/>
    </row>
    <row r="32" spans="1:33" ht="21" outlineLevel="2" x14ac:dyDescent="0.35">
      <c r="A32" s="445" t="s">
        <v>75</v>
      </c>
      <c r="B32" s="41" t="s">
        <v>46</v>
      </c>
      <c r="C32" s="41"/>
      <c r="D32" s="87">
        <v>835.39384407052114</v>
      </c>
      <c r="E32" s="48">
        <v>54.255210544944248</v>
      </c>
      <c r="F32" s="44">
        <v>3</v>
      </c>
      <c r="G32" s="47">
        <v>882.19111067092877</v>
      </c>
      <c r="H32" s="48">
        <v>86.977036607255457</v>
      </c>
      <c r="I32" s="46">
        <v>4</v>
      </c>
      <c r="J32" s="87">
        <v>1116.2061789915836</v>
      </c>
      <c r="K32" s="48">
        <v>190.05960950078091</v>
      </c>
      <c r="L32" s="44">
        <v>3</v>
      </c>
      <c r="M32" s="47">
        <v>1757.8387627435386</v>
      </c>
      <c r="N32" s="48">
        <v>69.209596482265852</v>
      </c>
      <c r="O32" s="46">
        <v>4</v>
      </c>
      <c r="P32" s="87">
        <v>611.4126636126656</v>
      </c>
      <c r="Q32" s="48">
        <v>146.30623211994615</v>
      </c>
      <c r="R32" s="44">
        <v>3</v>
      </c>
      <c r="S32" s="47">
        <v>1583.904619701648</v>
      </c>
      <c r="T32" s="48">
        <v>39.564764159362873</v>
      </c>
      <c r="U32" s="46">
        <v>3</v>
      </c>
      <c r="V32" s="35"/>
      <c r="W32" s="35"/>
      <c r="X32" s="35"/>
      <c r="Y32" s="35"/>
      <c r="Z32" s="35"/>
      <c r="AA32" s="35"/>
    </row>
    <row r="33" spans="1:43" ht="21" outlineLevel="2" x14ac:dyDescent="0.35">
      <c r="A33" s="446"/>
      <c r="B33" s="49" t="s">
        <v>47</v>
      </c>
      <c r="C33" s="49">
        <v>0</v>
      </c>
      <c r="D33" s="50">
        <v>2037.9223373542466</v>
      </c>
      <c r="E33" s="51">
        <v>239.1658681845137</v>
      </c>
      <c r="F33" s="52">
        <v>4</v>
      </c>
      <c r="G33" s="53">
        <v>2791.2391437722417</v>
      </c>
      <c r="H33" s="51">
        <v>342.60473385059248</v>
      </c>
      <c r="I33" s="54">
        <v>4</v>
      </c>
      <c r="J33" s="50">
        <v>356.31191930799645</v>
      </c>
      <c r="K33" s="51">
        <v>43.839722864144171</v>
      </c>
      <c r="L33" s="52">
        <v>4</v>
      </c>
      <c r="M33" s="53">
        <v>635.6049031954808</v>
      </c>
      <c r="N33" s="51">
        <v>35.567569634356552</v>
      </c>
      <c r="O33" s="54">
        <v>4</v>
      </c>
      <c r="P33" s="69">
        <v>21.352993940971114</v>
      </c>
      <c r="Q33" s="70">
        <v>8.7207540517736</v>
      </c>
      <c r="R33" s="52">
        <v>4</v>
      </c>
      <c r="S33" s="71">
        <v>29.13564233056309</v>
      </c>
      <c r="T33" s="70">
        <v>8.2407921974513449</v>
      </c>
      <c r="U33" s="54">
        <v>4</v>
      </c>
      <c r="V33" s="35"/>
      <c r="W33" s="35"/>
      <c r="X33" s="35"/>
      <c r="Y33" s="35"/>
      <c r="Z33" s="35"/>
      <c r="AA33" s="35"/>
    </row>
    <row r="34" spans="1:43" ht="21" outlineLevel="2" x14ac:dyDescent="0.35">
      <c r="A34" s="446"/>
      <c r="B34" s="34"/>
      <c r="C34" s="34">
        <v>7</v>
      </c>
      <c r="D34" s="55">
        <v>1958.6321418540274</v>
      </c>
      <c r="E34" s="56">
        <v>157.4490070656355</v>
      </c>
      <c r="F34" s="57">
        <v>4</v>
      </c>
      <c r="G34" s="58">
        <v>2453.2047796707416</v>
      </c>
      <c r="H34" s="56">
        <v>240.922613489615</v>
      </c>
      <c r="I34" s="59">
        <v>4</v>
      </c>
      <c r="J34" s="55">
        <v>338.79697890410398</v>
      </c>
      <c r="K34" s="56">
        <v>32.305527925225363</v>
      </c>
      <c r="L34" s="57">
        <v>4</v>
      </c>
      <c r="M34" s="58">
        <v>589.90788490168086</v>
      </c>
      <c r="N34" s="56">
        <v>32.050429361191775</v>
      </c>
      <c r="O34" s="59">
        <v>4</v>
      </c>
      <c r="P34" s="66">
        <v>7.6621529496913983</v>
      </c>
      <c r="Q34" s="67">
        <v>2.0409073657980832</v>
      </c>
      <c r="R34" s="57">
        <v>4</v>
      </c>
      <c r="S34" s="74">
        <v>15.463727789596042</v>
      </c>
      <c r="T34" s="73">
        <v>0.92072835541824849</v>
      </c>
      <c r="U34" s="59">
        <v>4</v>
      </c>
      <c r="V34" s="35"/>
      <c r="W34" s="35"/>
      <c r="X34" s="35"/>
      <c r="Y34" s="35"/>
      <c r="Z34" s="35"/>
      <c r="AA34" s="35"/>
    </row>
    <row r="35" spans="1:43" ht="21" outlineLevel="2" x14ac:dyDescent="0.35">
      <c r="A35" s="446"/>
      <c r="B35" s="34"/>
      <c r="C35" s="34">
        <v>14</v>
      </c>
      <c r="D35" s="55">
        <v>1987.557917797129</v>
      </c>
      <c r="E35" s="56">
        <v>154.30053792191893</v>
      </c>
      <c r="F35" s="57">
        <v>4</v>
      </c>
      <c r="G35" s="58">
        <v>3141.1489058860493</v>
      </c>
      <c r="H35" s="56">
        <v>426.8948197675615</v>
      </c>
      <c r="I35" s="59">
        <v>4</v>
      </c>
      <c r="J35" s="55">
        <v>339.53789076745505</v>
      </c>
      <c r="K35" s="56">
        <v>22.797674442492859</v>
      </c>
      <c r="L35" s="57">
        <v>4</v>
      </c>
      <c r="M35" s="58">
        <v>743.25265056337537</v>
      </c>
      <c r="N35" s="56">
        <v>96.658727091567755</v>
      </c>
      <c r="O35" s="59">
        <v>4</v>
      </c>
      <c r="P35" s="66">
        <v>6.4934912595273024</v>
      </c>
      <c r="Q35" s="67">
        <v>1.884268406923806</v>
      </c>
      <c r="R35" s="57">
        <v>4</v>
      </c>
      <c r="S35" s="74">
        <v>22.188867872891052</v>
      </c>
      <c r="T35" s="73">
        <v>2.3541828494037809</v>
      </c>
      <c r="U35" s="59">
        <v>4</v>
      </c>
      <c r="V35" s="35"/>
      <c r="W35" s="35"/>
      <c r="X35" s="35"/>
      <c r="Y35" s="35"/>
      <c r="Z35" s="35"/>
      <c r="AA35" s="35"/>
    </row>
    <row r="36" spans="1:43" ht="21" outlineLevel="2" x14ac:dyDescent="0.35">
      <c r="A36" s="446"/>
      <c r="B36" s="49" t="s">
        <v>48</v>
      </c>
      <c r="C36" s="49">
        <v>0</v>
      </c>
      <c r="D36" s="50">
        <v>2389.1357911562363</v>
      </c>
      <c r="E36" s="51">
        <v>237.76369598961961</v>
      </c>
      <c r="F36" s="52">
        <v>4</v>
      </c>
      <c r="G36" s="53">
        <v>2289.4031168597203</v>
      </c>
      <c r="H36" s="51">
        <v>279.83216919862792</v>
      </c>
      <c r="I36" s="54">
        <v>4</v>
      </c>
      <c r="J36" s="50">
        <v>266.85311344140086</v>
      </c>
      <c r="K36" s="51">
        <v>32.705817780448946</v>
      </c>
      <c r="L36" s="52">
        <v>4</v>
      </c>
      <c r="M36" s="53">
        <v>233.57057657444813</v>
      </c>
      <c r="N36" s="51">
        <v>17.60522388574012</v>
      </c>
      <c r="O36" s="54">
        <v>4</v>
      </c>
      <c r="P36" s="69">
        <v>69.251833791523097</v>
      </c>
      <c r="Q36" s="70">
        <v>24.209371273050021</v>
      </c>
      <c r="R36" s="52">
        <v>4</v>
      </c>
      <c r="S36" s="71">
        <v>95.59284339432196</v>
      </c>
      <c r="T36" s="70">
        <v>10.744537106693725</v>
      </c>
      <c r="U36" s="54">
        <v>3</v>
      </c>
      <c r="V36" s="35"/>
      <c r="W36" s="35"/>
      <c r="X36" s="35"/>
      <c r="Y36" s="35"/>
      <c r="Z36" s="35"/>
      <c r="AA36" s="35"/>
    </row>
    <row r="37" spans="1:43" ht="21" outlineLevel="2" x14ac:dyDescent="0.35">
      <c r="A37" s="446"/>
      <c r="B37" s="34"/>
      <c r="C37" s="34">
        <v>7</v>
      </c>
      <c r="D37" s="55">
        <v>3282.2163436449046</v>
      </c>
      <c r="E37" s="56">
        <v>104.35433711580944</v>
      </c>
      <c r="F37" s="57">
        <v>4</v>
      </c>
      <c r="G37" s="58">
        <v>3950.8663707221349</v>
      </c>
      <c r="H37" s="56">
        <v>214.47672789058527</v>
      </c>
      <c r="I37" s="59">
        <v>4</v>
      </c>
      <c r="J37" s="55">
        <v>434.64470547391738</v>
      </c>
      <c r="K37" s="56">
        <v>25.02136648698114</v>
      </c>
      <c r="L37" s="57">
        <v>4</v>
      </c>
      <c r="M37" s="58">
        <v>548.59381835815759</v>
      </c>
      <c r="N37" s="56">
        <v>144.70654433585909</v>
      </c>
      <c r="O37" s="59">
        <v>4</v>
      </c>
      <c r="P37" s="55">
        <v>106.81568050772358</v>
      </c>
      <c r="Q37" s="56">
        <v>6.6928816995619052</v>
      </c>
      <c r="R37" s="57">
        <v>4</v>
      </c>
      <c r="S37" s="58">
        <v>241.97881180393713</v>
      </c>
      <c r="T37" s="56">
        <v>40.470429792901157</v>
      </c>
      <c r="U37" s="59">
        <v>3</v>
      </c>
      <c r="V37" s="35"/>
      <c r="W37" s="35"/>
      <c r="X37" s="35"/>
      <c r="Y37" s="35"/>
      <c r="Z37" s="35"/>
      <c r="AA37" s="35"/>
    </row>
    <row r="38" spans="1:43" ht="21" outlineLevel="2" x14ac:dyDescent="0.35">
      <c r="A38" s="447"/>
      <c r="B38" s="60"/>
      <c r="C38" s="60">
        <v>14</v>
      </c>
      <c r="D38" s="61">
        <v>3341.7648481317869</v>
      </c>
      <c r="E38" s="62">
        <v>300.94325043408679</v>
      </c>
      <c r="F38" s="63">
        <v>3</v>
      </c>
      <c r="G38" s="64">
        <v>4407.4078180064553</v>
      </c>
      <c r="H38" s="62">
        <v>369.43473887607155</v>
      </c>
      <c r="I38" s="65">
        <v>3</v>
      </c>
      <c r="J38" s="61">
        <v>375.7057670231909</v>
      </c>
      <c r="K38" s="62">
        <v>46.294455049170921</v>
      </c>
      <c r="L38" s="63">
        <v>3</v>
      </c>
      <c r="M38" s="64">
        <v>586.11950325848932</v>
      </c>
      <c r="N38" s="62">
        <v>105.29571298404842</v>
      </c>
      <c r="O38" s="65">
        <v>3</v>
      </c>
      <c r="P38" s="75">
        <v>94.551854304961012</v>
      </c>
      <c r="Q38" s="76">
        <v>12.697469515516545</v>
      </c>
      <c r="R38" s="63">
        <v>3</v>
      </c>
      <c r="S38" s="64">
        <v>228.16675116180295</v>
      </c>
      <c r="T38" s="62">
        <v>37.805197177356355</v>
      </c>
      <c r="U38" s="65">
        <v>3</v>
      </c>
      <c r="V38" s="35"/>
      <c r="W38" s="35"/>
      <c r="X38" s="35"/>
      <c r="Y38" s="35"/>
      <c r="Z38" s="35"/>
      <c r="AA38" s="35"/>
    </row>
    <row r="39" spans="1:43" ht="21" outlineLevel="1" x14ac:dyDescent="0.35">
      <c r="A39" s="78"/>
      <c r="B39" s="79"/>
      <c r="C39" s="79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35"/>
      <c r="Z39" s="56"/>
      <c r="AA39" s="56"/>
      <c r="AB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</row>
    <row r="40" spans="1:43" ht="21.75" outlineLevel="1" thickBot="1" x14ac:dyDescent="0.4">
      <c r="A40" s="78"/>
      <c r="B40" s="79"/>
      <c r="C40" s="79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35"/>
      <c r="X40" s="56"/>
      <c r="Y40" s="35"/>
      <c r="Z40" s="56"/>
      <c r="AA40" s="56"/>
      <c r="AB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</row>
    <row r="41" spans="1:43" ht="21.75" outlineLevel="1" thickBot="1" x14ac:dyDescent="0.4">
      <c r="A41" s="36"/>
      <c r="B41" s="34"/>
      <c r="C41" s="34"/>
      <c r="D41" s="432" t="s">
        <v>56</v>
      </c>
      <c r="E41" s="433"/>
      <c r="F41" s="433"/>
      <c r="G41" s="433"/>
      <c r="H41" s="433"/>
      <c r="I41" s="434"/>
      <c r="J41" s="432" t="s">
        <v>57</v>
      </c>
      <c r="K41" s="433"/>
      <c r="L41" s="433"/>
      <c r="M41" s="433"/>
      <c r="N41" s="433"/>
      <c r="O41" s="434"/>
      <c r="P41" s="432" t="s">
        <v>58</v>
      </c>
      <c r="Q41" s="433"/>
      <c r="R41" s="433"/>
      <c r="S41" s="433"/>
      <c r="T41" s="433"/>
      <c r="U41" s="434"/>
      <c r="V41" s="35"/>
      <c r="W41" s="35"/>
      <c r="X41" s="35"/>
      <c r="Y41" s="35"/>
      <c r="Z41" s="56"/>
      <c r="AA41" s="56"/>
      <c r="AB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</row>
    <row r="42" spans="1:43" ht="21.75" outlineLevel="2" thickBot="1" x14ac:dyDescent="0.4">
      <c r="A42" s="35" t="s">
        <v>96</v>
      </c>
      <c r="B42" s="35"/>
      <c r="C42" s="34"/>
      <c r="D42" s="437" t="s">
        <v>41</v>
      </c>
      <c r="E42" s="438"/>
      <c r="F42" s="439"/>
      <c r="G42" s="440" t="s">
        <v>42</v>
      </c>
      <c r="H42" s="438"/>
      <c r="I42" s="441"/>
      <c r="J42" s="437" t="s">
        <v>41</v>
      </c>
      <c r="K42" s="438"/>
      <c r="L42" s="439"/>
      <c r="M42" s="440" t="s">
        <v>42</v>
      </c>
      <c r="N42" s="438"/>
      <c r="O42" s="441"/>
      <c r="P42" s="437" t="s">
        <v>41</v>
      </c>
      <c r="Q42" s="438"/>
      <c r="R42" s="439"/>
      <c r="S42" s="440" t="s">
        <v>42</v>
      </c>
      <c r="T42" s="438"/>
      <c r="U42" s="441"/>
      <c r="V42" s="35"/>
      <c r="W42" s="35"/>
      <c r="X42" s="35"/>
      <c r="Y42" s="35"/>
      <c r="Z42" s="56"/>
      <c r="AA42" s="56"/>
      <c r="AB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</row>
    <row r="43" spans="1:43" ht="21.75" outlineLevel="2" thickBot="1" x14ac:dyDescent="0.4">
      <c r="A43" s="36"/>
      <c r="B43" s="34"/>
      <c r="C43" s="34"/>
      <c r="D43" s="83" t="s">
        <v>43</v>
      </c>
      <c r="E43" s="84" t="s">
        <v>44</v>
      </c>
      <c r="F43" s="84" t="s">
        <v>45</v>
      </c>
      <c r="G43" s="85" t="s">
        <v>43</v>
      </c>
      <c r="H43" s="84" t="s">
        <v>44</v>
      </c>
      <c r="I43" s="86" t="s">
        <v>45</v>
      </c>
      <c r="J43" s="83" t="s">
        <v>43</v>
      </c>
      <c r="K43" s="84" t="s">
        <v>44</v>
      </c>
      <c r="L43" s="84" t="s">
        <v>45</v>
      </c>
      <c r="M43" s="85" t="s">
        <v>43</v>
      </c>
      <c r="N43" s="84" t="s">
        <v>44</v>
      </c>
      <c r="O43" s="86" t="s">
        <v>45</v>
      </c>
      <c r="P43" s="37" t="s">
        <v>43</v>
      </c>
      <c r="Q43" s="38" t="s">
        <v>44</v>
      </c>
      <c r="R43" s="38" t="s">
        <v>45</v>
      </c>
      <c r="S43" s="39" t="s">
        <v>43</v>
      </c>
      <c r="T43" s="38" t="s">
        <v>44</v>
      </c>
      <c r="U43" s="40" t="s">
        <v>45</v>
      </c>
      <c r="V43" s="35"/>
      <c r="W43" s="35"/>
      <c r="X43" s="35"/>
      <c r="Y43" s="35"/>
      <c r="Z43" s="35"/>
      <c r="AA43" s="56"/>
      <c r="AB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</row>
    <row r="44" spans="1:43" ht="21" outlineLevel="2" x14ac:dyDescent="0.35">
      <c r="A44" s="445" t="s">
        <v>75</v>
      </c>
      <c r="B44" s="41" t="s">
        <v>46</v>
      </c>
      <c r="C44" s="41"/>
      <c r="D44" s="87">
        <v>247.15260712059887</v>
      </c>
      <c r="E44" s="48">
        <v>29.600203742858433</v>
      </c>
      <c r="F44" s="44">
        <v>4</v>
      </c>
      <c r="G44" s="47">
        <v>584.47351701342984</v>
      </c>
      <c r="H44" s="48">
        <v>38.367526682977243</v>
      </c>
      <c r="I44" s="46">
        <v>4</v>
      </c>
      <c r="J44" s="87">
        <v>352.93920003628739</v>
      </c>
      <c r="K44" s="48">
        <v>38.987266337252933</v>
      </c>
      <c r="L44" s="44">
        <v>4</v>
      </c>
      <c r="M44" s="47">
        <v>1673.6549552556862</v>
      </c>
      <c r="N44" s="48">
        <v>266.61796960379263</v>
      </c>
      <c r="O44" s="46">
        <v>4</v>
      </c>
      <c r="P44" s="87">
        <v>1116.6969726191257</v>
      </c>
      <c r="Q44" s="48">
        <v>23.515191532262207</v>
      </c>
      <c r="R44" s="44">
        <v>3</v>
      </c>
      <c r="S44" s="47">
        <v>1443.9002161971866</v>
      </c>
      <c r="T44" s="48">
        <v>171.33647260640558</v>
      </c>
      <c r="U44" s="46">
        <v>4</v>
      </c>
      <c r="V44" s="35"/>
      <c r="W44" s="35"/>
      <c r="X44" s="35"/>
      <c r="Y44" s="35"/>
      <c r="Z44" s="35"/>
      <c r="AA44" s="56"/>
      <c r="AB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</row>
    <row r="45" spans="1:43" ht="21" outlineLevel="2" x14ac:dyDescent="0.35">
      <c r="A45" s="446"/>
      <c r="B45" s="49" t="s">
        <v>47</v>
      </c>
      <c r="C45" s="49">
        <v>0</v>
      </c>
      <c r="D45" s="50">
        <v>878.21044818296696</v>
      </c>
      <c r="E45" s="51">
        <v>43.448355596955494</v>
      </c>
      <c r="F45" s="52">
        <v>4</v>
      </c>
      <c r="G45" s="53">
        <v>1336.2117480297163</v>
      </c>
      <c r="H45" s="51">
        <v>48.969350721179339</v>
      </c>
      <c r="I45" s="54">
        <v>4</v>
      </c>
      <c r="J45" s="50">
        <v>200.8209984537734</v>
      </c>
      <c r="K45" s="51">
        <v>10.246789957087694</v>
      </c>
      <c r="L45" s="52">
        <v>4</v>
      </c>
      <c r="M45" s="53">
        <v>495.21239172201103</v>
      </c>
      <c r="N45" s="51">
        <v>84.005579851765461</v>
      </c>
      <c r="O45" s="54">
        <v>4</v>
      </c>
      <c r="P45" s="50">
        <v>459.41511809560978</v>
      </c>
      <c r="Q45" s="51">
        <v>31.995495321065231</v>
      </c>
      <c r="R45" s="52">
        <v>3</v>
      </c>
      <c r="S45" s="53">
        <v>593.32555826611565</v>
      </c>
      <c r="T45" s="51">
        <v>60.187074910914092</v>
      </c>
      <c r="U45" s="54">
        <v>4</v>
      </c>
      <c r="V45" s="35"/>
      <c r="W45" s="35"/>
      <c r="X45" s="35"/>
      <c r="Y45" s="35"/>
      <c r="Z45" s="56"/>
      <c r="AA45" s="56"/>
      <c r="AB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</row>
    <row r="46" spans="1:43" ht="21" outlineLevel="2" x14ac:dyDescent="0.35">
      <c r="A46" s="446"/>
      <c r="B46" s="34"/>
      <c r="C46" s="34">
        <v>7</v>
      </c>
      <c r="D46" s="55">
        <v>802.40582297466835</v>
      </c>
      <c r="E46" s="56">
        <v>42.037223869609683</v>
      </c>
      <c r="F46" s="57">
        <v>4</v>
      </c>
      <c r="G46" s="58">
        <v>1437.3991586577304</v>
      </c>
      <c r="H46" s="56">
        <v>71.861890878333767</v>
      </c>
      <c r="I46" s="59">
        <v>4</v>
      </c>
      <c r="J46" s="55">
        <v>172.87452032156864</v>
      </c>
      <c r="K46" s="56">
        <v>22.352213472109398</v>
      </c>
      <c r="L46" s="57">
        <v>4</v>
      </c>
      <c r="M46" s="58">
        <v>405.45738916550164</v>
      </c>
      <c r="N46" s="56">
        <v>42.076083403986438</v>
      </c>
      <c r="O46" s="59">
        <v>4</v>
      </c>
      <c r="P46" s="55">
        <v>271.84075997284464</v>
      </c>
      <c r="Q46" s="56">
        <v>16.592584063531191</v>
      </c>
      <c r="R46" s="57">
        <v>3</v>
      </c>
      <c r="S46" s="58">
        <v>524.66299212502668</v>
      </c>
      <c r="T46" s="56">
        <v>49.566515585942845</v>
      </c>
      <c r="U46" s="59">
        <v>4</v>
      </c>
      <c r="V46" s="35"/>
      <c r="W46" s="35"/>
      <c r="X46" s="35"/>
      <c r="Y46" s="35"/>
      <c r="Z46" s="56"/>
      <c r="AA46" s="56"/>
      <c r="AB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</row>
    <row r="47" spans="1:43" ht="21" outlineLevel="2" x14ac:dyDescent="0.35">
      <c r="A47" s="446"/>
      <c r="B47" s="34"/>
      <c r="C47" s="34">
        <v>14</v>
      </c>
      <c r="D47" s="55">
        <v>832.02243221429853</v>
      </c>
      <c r="E47" s="56">
        <v>63.882468706938077</v>
      </c>
      <c r="F47" s="57">
        <v>4</v>
      </c>
      <c r="G47" s="58">
        <v>1577.6668767593096</v>
      </c>
      <c r="H47" s="56">
        <v>118.545934383076</v>
      </c>
      <c r="I47" s="59">
        <v>4</v>
      </c>
      <c r="J47" s="55">
        <v>187.27348546179718</v>
      </c>
      <c r="K47" s="56">
        <v>24.754021846063768</v>
      </c>
      <c r="L47" s="57">
        <v>4</v>
      </c>
      <c r="M47" s="58">
        <v>383.66598363440136</v>
      </c>
      <c r="N47" s="56">
        <v>11.126516859253766</v>
      </c>
      <c r="O47" s="59">
        <v>3</v>
      </c>
      <c r="P47" s="55">
        <v>460.24478789645354</v>
      </c>
      <c r="Q47" s="56">
        <v>9.7592389264614017</v>
      </c>
      <c r="R47" s="57">
        <v>3</v>
      </c>
      <c r="S47" s="58">
        <v>685.94108450552005</v>
      </c>
      <c r="T47" s="56">
        <v>122.46566830039232</v>
      </c>
      <c r="U47" s="59">
        <v>4</v>
      </c>
      <c r="V47" s="35"/>
      <c r="W47" s="35"/>
      <c r="X47" s="35"/>
      <c r="Y47" s="35"/>
      <c r="Z47" s="35"/>
      <c r="AA47" s="35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</row>
    <row r="48" spans="1:43" ht="21" outlineLevel="2" x14ac:dyDescent="0.35">
      <c r="A48" s="446"/>
      <c r="B48" s="49" t="s">
        <v>48</v>
      </c>
      <c r="C48" s="49">
        <v>0</v>
      </c>
      <c r="D48" s="50">
        <v>1413.0166026716079</v>
      </c>
      <c r="E48" s="51">
        <v>85.32592545599806</v>
      </c>
      <c r="F48" s="52">
        <v>4</v>
      </c>
      <c r="G48" s="53">
        <v>1665.0468932920021</v>
      </c>
      <c r="H48" s="51">
        <v>81.566722002081534</v>
      </c>
      <c r="I48" s="54">
        <v>4</v>
      </c>
      <c r="J48" s="50">
        <v>325.90812324083947</v>
      </c>
      <c r="K48" s="51">
        <v>54.547735188910963</v>
      </c>
      <c r="L48" s="52">
        <v>4</v>
      </c>
      <c r="M48" s="53">
        <v>292.12702919998003</v>
      </c>
      <c r="N48" s="51">
        <v>21.119461092374394</v>
      </c>
      <c r="O48" s="54">
        <v>4</v>
      </c>
      <c r="P48" s="50">
        <v>319.94432521532002</v>
      </c>
      <c r="Q48" s="51">
        <v>22.905067909429636</v>
      </c>
      <c r="R48" s="52">
        <v>4</v>
      </c>
      <c r="S48" s="53">
        <v>333.81795534906183</v>
      </c>
      <c r="T48" s="51">
        <v>46.97754771291131</v>
      </c>
      <c r="U48" s="54">
        <v>3</v>
      </c>
      <c r="V48" s="35"/>
      <c r="W48" s="35"/>
      <c r="X48" s="35"/>
      <c r="Y48" s="35"/>
      <c r="Z48" s="35"/>
      <c r="AA48" s="35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</row>
    <row r="49" spans="1:43" ht="21" outlineLevel="2" x14ac:dyDescent="0.35">
      <c r="A49" s="446"/>
      <c r="B49" s="34"/>
      <c r="C49" s="34">
        <v>7</v>
      </c>
      <c r="D49" s="55">
        <v>1093.5220879541739</v>
      </c>
      <c r="E49" s="56">
        <v>95.09574970480756</v>
      </c>
      <c r="F49" s="57">
        <v>4</v>
      </c>
      <c r="G49" s="58">
        <v>1830.8323879082466</v>
      </c>
      <c r="H49" s="56">
        <v>114.61636984551356</v>
      </c>
      <c r="I49" s="59">
        <v>4</v>
      </c>
      <c r="J49" s="55">
        <v>241.90557444889225</v>
      </c>
      <c r="K49" s="56">
        <v>22.654644799814747</v>
      </c>
      <c r="L49" s="57">
        <v>4</v>
      </c>
      <c r="M49" s="58">
        <v>348.74392076126355</v>
      </c>
      <c r="N49" s="56">
        <v>55.282489136917704</v>
      </c>
      <c r="O49" s="59">
        <v>4</v>
      </c>
      <c r="P49" s="55">
        <v>359.98596282814776</v>
      </c>
      <c r="Q49" s="56">
        <v>5.6718600092251661</v>
      </c>
      <c r="R49" s="57">
        <v>4</v>
      </c>
      <c r="S49" s="58">
        <v>514.92095380625176</v>
      </c>
      <c r="T49" s="56">
        <v>70.163255822441755</v>
      </c>
      <c r="U49" s="59">
        <v>3</v>
      </c>
      <c r="V49" s="35"/>
      <c r="W49" s="35"/>
      <c r="X49" s="35"/>
      <c r="Y49" s="35"/>
      <c r="Z49" s="35"/>
      <c r="AA49" s="35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</row>
    <row r="50" spans="1:43" ht="21" outlineLevel="2" x14ac:dyDescent="0.35">
      <c r="A50" s="447"/>
      <c r="B50" s="60"/>
      <c r="C50" s="60">
        <v>14</v>
      </c>
      <c r="D50" s="61">
        <v>1168.6336135976117</v>
      </c>
      <c r="E50" s="62">
        <v>23.794400466289524</v>
      </c>
      <c r="F50" s="63">
        <v>4</v>
      </c>
      <c r="G50" s="64">
        <v>1863.6808583135653</v>
      </c>
      <c r="H50" s="62">
        <v>125.72604181852881</v>
      </c>
      <c r="I50" s="65">
        <v>4</v>
      </c>
      <c r="J50" s="61">
        <v>227.96702863793109</v>
      </c>
      <c r="K50" s="62">
        <v>22.726625133418242</v>
      </c>
      <c r="L50" s="63">
        <v>4</v>
      </c>
      <c r="M50" s="64">
        <v>385.05267449900322</v>
      </c>
      <c r="N50" s="62">
        <v>46.565670037618027</v>
      </c>
      <c r="O50" s="65">
        <v>4</v>
      </c>
      <c r="P50" s="61">
        <v>336.41692298296067</v>
      </c>
      <c r="Q50" s="62">
        <v>28.338305839450204</v>
      </c>
      <c r="R50" s="63">
        <v>3</v>
      </c>
      <c r="S50" s="64">
        <v>540.18245865326651</v>
      </c>
      <c r="T50" s="62">
        <v>84.177285532754283</v>
      </c>
      <c r="U50" s="65">
        <v>3</v>
      </c>
      <c r="V50" s="35"/>
      <c r="W50" s="35"/>
      <c r="X50" s="35"/>
      <c r="Y50" s="35"/>
      <c r="Z50" s="93"/>
      <c r="AA50" s="93"/>
      <c r="AB50" s="94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</row>
    <row r="51" spans="1:43" ht="21" outlineLevel="1" x14ac:dyDescent="0.35">
      <c r="A51" s="78"/>
      <c r="B51" s="79"/>
      <c r="C51" s="79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35"/>
      <c r="X51" s="56"/>
      <c r="Y51" s="35"/>
      <c r="Z51" s="35"/>
      <c r="AA51" s="35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</row>
    <row r="52" spans="1:43" ht="21.75" outlineLevel="1" thickBot="1" x14ac:dyDescent="0.4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1:43" ht="21.75" outlineLevel="1" thickBot="1" x14ac:dyDescent="0.4">
      <c r="A53" s="36"/>
      <c r="B53" s="34"/>
      <c r="C53" s="34"/>
      <c r="D53" s="432" t="s">
        <v>59</v>
      </c>
      <c r="E53" s="433"/>
      <c r="F53" s="433"/>
      <c r="G53" s="433"/>
      <c r="H53" s="433"/>
      <c r="I53" s="434"/>
      <c r="J53" s="432" t="s">
        <v>60</v>
      </c>
      <c r="K53" s="433"/>
      <c r="L53" s="433"/>
      <c r="M53" s="433"/>
      <c r="N53" s="433"/>
      <c r="O53" s="434"/>
      <c r="P53" s="432" t="s">
        <v>61</v>
      </c>
      <c r="Q53" s="433"/>
      <c r="R53" s="433"/>
      <c r="S53" s="433"/>
      <c r="T53" s="433"/>
      <c r="U53" s="434"/>
      <c r="V53" s="35"/>
      <c r="W53" s="35"/>
      <c r="X53" s="35"/>
      <c r="Y53" s="35"/>
      <c r="Z53" s="35"/>
      <c r="AA53" s="35"/>
    </row>
    <row r="54" spans="1:43" ht="21.75" outlineLevel="2" thickBot="1" x14ac:dyDescent="0.4">
      <c r="A54" s="35" t="s">
        <v>96</v>
      </c>
      <c r="B54" s="35"/>
      <c r="C54" s="34"/>
      <c r="D54" s="432" t="s">
        <v>41</v>
      </c>
      <c r="E54" s="433"/>
      <c r="F54" s="435"/>
      <c r="G54" s="436" t="s">
        <v>42</v>
      </c>
      <c r="H54" s="433"/>
      <c r="I54" s="434"/>
      <c r="J54" s="432" t="s">
        <v>41</v>
      </c>
      <c r="K54" s="433"/>
      <c r="L54" s="435"/>
      <c r="M54" s="436" t="s">
        <v>42</v>
      </c>
      <c r="N54" s="433"/>
      <c r="O54" s="434"/>
      <c r="P54" s="437" t="s">
        <v>41</v>
      </c>
      <c r="Q54" s="438"/>
      <c r="R54" s="439"/>
      <c r="S54" s="440" t="s">
        <v>42</v>
      </c>
      <c r="T54" s="438"/>
      <c r="U54" s="441"/>
      <c r="V54" s="35"/>
      <c r="W54" s="35"/>
      <c r="X54" s="35"/>
      <c r="Y54" s="35"/>
      <c r="Z54" s="35"/>
      <c r="AA54" s="35"/>
    </row>
    <row r="55" spans="1:43" ht="21.75" outlineLevel="2" thickBot="1" x14ac:dyDescent="0.4">
      <c r="A55" s="36"/>
      <c r="B55" s="34"/>
      <c r="C55" s="34"/>
      <c r="D55" s="37" t="s">
        <v>43</v>
      </c>
      <c r="E55" s="38" t="s">
        <v>44</v>
      </c>
      <c r="F55" s="38" t="s">
        <v>45</v>
      </c>
      <c r="G55" s="39" t="s">
        <v>43</v>
      </c>
      <c r="H55" s="38" t="s">
        <v>44</v>
      </c>
      <c r="I55" s="40" t="s">
        <v>45</v>
      </c>
      <c r="J55" s="37" t="s">
        <v>43</v>
      </c>
      <c r="K55" s="38" t="s">
        <v>44</v>
      </c>
      <c r="L55" s="38" t="s">
        <v>45</v>
      </c>
      <c r="M55" s="39" t="s">
        <v>43</v>
      </c>
      <c r="N55" s="38" t="s">
        <v>44</v>
      </c>
      <c r="O55" s="40" t="s">
        <v>45</v>
      </c>
      <c r="P55" s="83" t="s">
        <v>43</v>
      </c>
      <c r="Q55" s="84" t="s">
        <v>44</v>
      </c>
      <c r="R55" s="84" t="s">
        <v>45</v>
      </c>
      <c r="S55" s="85" t="s">
        <v>43</v>
      </c>
      <c r="T55" s="84" t="s">
        <v>44</v>
      </c>
      <c r="U55" s="86" t="s">
        <v>45</v>
      </c>
      <c r="V55" s="35"/>
      <c r="W55" s="35"/>
      <c r="X55" s="35"/>
      <c r="Y55" s="35"/>
      <c r="Z55" s="35"/>
      <c r="AA55" s="35"/>
    </row>
    <row r="56" spans="1:43" ht="21" outlineLevel="2" x14ac:dyDescent="0.35">
      <c r="A56" s="445" t="s">
        <v>75</v>
      </c>
      <c r="B56" s="41" t="s">
        <v>46</v>
      </c>
      <c r="C56" s="41"/>
      <c r="D56" s="87">
        <v>763.33681950997834</v>
      </c>
      <c r="E56" s="48">
        <v>82.537113393059229</v>
      </c>
      <c r="F56" s="44">
        <v>3</v>
      </c>
      <c r="G56" s="47">
        <v>1809.3651676648608</v>
      </c>
      <c r="H56" s="48">
        <v>298.67673577247649</v>
      </c>
      <c r="I56" s="46">
        <v>3</v>
      </c>
      <c r="J56" s="87">
        <v>118.2331105693423</v>
      </c>
      <c r="K56" s="48">
        <v>10.699124693171868</v>
      </c>
      <c r="L56" s="44">
        <v>4</v>
      </c>
      <c r="M56" s="47">
        <v>202.43778361136788</v>
      </c>
      <c r="N56" s="48">
        <v>7.5267607096428693</v>
      </c>
      <c r="O56" s="46">
        <v>4</v>
      </c>
      <c r="P56" s="42">
        <v>28.867240371606481</v>
      </c>
      <c r="Q56" s="43">
        <v>3.7925233763445907</v>
      </c>
      <c r="R56" s="44">
        <v>4</v>
      </c>
      <c r="S56" s="45">
        <v>43.929945904034462</v>
      </c>
      <c r="T56" s="43">
        <v>6.3499091269009087</v>
      </c>
      <c r="U56" s="46">
        <v>4</v>
      </c>
      <c r="V56" s="35"/>
      <c r="W56" s="35"/>
      <c r="X56" s="35"/>
      <c r="Y56" s="35"/>
      <c r="Z56" s="35"/>
      <c r="AA56" s="35"/>
    </row>
    <row r="57" spans="1:43" ht="21" outlineLevel="2" x14ac:dyDescent="0.35">
      <c r="A57" s="446"/>
      <c r="B57" s="49" t="s">
        <v>47</v>
      </c>
      <c r="C57" s="49">
        <v>0</v>
      </c>
      <c r="D57" s="50">
        <v>181.33479449726991</v>
      </c>
      <c r="E57" s="51">
        <v>70.72654891601303</v>
      </c>
      <c r="F57" s="52">
        <v>4</v>
      </c>
      <c r="G57" s="53">
        <v>167.10386002742013</v>
      </c>
      <c r="H57" s="51">
        <v>55.0748470059673</v>
      </c>
      <c r="I57" s="54">
        <v>4</v>
      </c>
      <c r="J57" s="50">
        <v>205.86479129761307</v>
      </c>
      <c r="K57" s="51">
        <v>8.9698997022020421</v>
      </c>
      <c r="L57" s="52">
        <v>4</v>
      </c>
      <c r="M57" s="53">
        <v>398.17228096806502</v>
      </c>
      <c r="N57" s="51">
        <v>20.942948955619478</v>
      </c>
      <c r="O57" s="54">
        <v>4</v>
      </c>
      <c r="P57" s="69">
        <v>44.8216458558298</v>
      </c>
      <c r="Q57" s="70">
        <v>6.2493016218467856</v>
      </c>
      <c r="R57" s="52">
        <v>4</v>
      </c>
      <c r="S57" s="71">
        <v>59.25794994414008</v>
      </c>
      <c r="T57" s="70">
        <v>10.168343505857504</v>
      </c>
      <c r="U57" s="54">
        <v>4</v>
      </c>
      <c r="V57" s="35"/>
      <c r="W57" s="35"/>
      <c r="X57" s="35"/>
      <c r="Y57" s="35"/>
      <c r="Z57" s="35"/>
      <c r="AA57" s="35"/>
    </row>
    <row r="58" spans="1:43" ht="21" outlineLevel="2" x14ac:dyDescent="0.35">
      <c r="A58" s="446"/>
      <c r="B58" s="34"/>
      <c r="C58" s="34">
        <v>7</v>
      </c>
      <c r="D58" s="55">
        <v>91.67209279887237</v>
      </c>
      <c r="E58" s="56">
        <v>12.752142097549173</v>
      </c>
      <c r="F58" s="57">
        <v>3</v>
      </c>
      <c r="G58" s="58">
        <v>223.6560190013731</v>
      </c>
      <c r="H58" s="56">
        <v>29.134578257967306</v>
      </c>
      <c r="I58" s="59">
        <v>4</v>
      </c>
      <c r="J58" s="55">
        <v>212.74689011677594</v>
      </c>
      <c r="K58" s="56">
        <v>11.717892808201487</v>
      </c>
      <c r="L58" s="57">
        <v>4</v>
      </c>
      <c r="M58" s="58">
        <v>456.92988367314848</v>
      </c>
      <c r="N58" s="56">
        <v>33.456274594609297</v>
      </c>
      <c r="O58" s="59">
        <v>4</v>
      </c>
      <c r="P58" s="72">
        <v>26.494879908921632</v>
      </c>
      <c r="Q58" s="73">
        <v>6.0510917383615697</v>
      </c>
      <c r="R58" s="57">
        <v>4</v>
      </c>
      <c r="S58" s="74">
        <v>47.710730478468236</v>
      </c>
      <c r="T58" s="73">
        <v>7.2535381448934153</v>
      </c>
      <c r="U58" s="59">
        <v>4</v>
      </c>
      <c r="V58" s="35"/>
      <c r="W58" s="35"/>
      <c r="X58" s="35"/>
      <c r="Y58" s="35"/>
      <c r="Z58" s="35"/>
      <c r="AA58" s="35"/>
    </row>
    <row r="59" spans="1:43" ht="21" outlineLevel="2" x14ac:dyDescent="0.35">
      <c r="A59" s="446"/>
      <c r="B59" s="34"/>
      <c r="C59" s="34">
        <v>14</v>
      </c>
      <c r="D59" s="55">
        <v>92.803028112988343</v>
      </c>
      <c r="E59" s="56">
        <v>13.031228632922801</v>
      </c>
      <c r="F59" s="57">
        <v>3</v>
      </c>
      <c r="G59" s="58">
        <v>293.91438310457625</v>
      </c>
      <c r="H59" s="56">
        <v>78.862525833651674</v>
      </c>
      <c r="I59" s="59">
        <v>4</v>
      </c>
      <c r="J59" s="55">
        <v>229.60416081704247</v>
      </c>
      <c r="K59" s="56">
        <v>11.603785264261235</v>
      </c>
      <c r="L59" s="57">
        <v>4</v>
      </c>
      <c r="M59" s="58">
        <v>532.44860482992169</v>
      </c>
      <c r="N59" s="56">
        <v>55.360666950880244</v>
      </c>
      <c r="O59" s="59">
        <v>4</v>
      </c>
      <c r="P59" s="72">
        <v>31.490029805399743</v>
      </c>
      <c r="Q59" s="73">
        <v>7.3825453618735262</v>
      </c>
      <c r="R59" s="57">
        <v>4</v>
      </c>
      <c r="S59" s="74">
        <v>53.152063212562233</v>
      </c>
      <c r="T59" s="73">
        <v>5.2058990728590047</v>
      </c>
      <c r="U59" s="59">
        <v>4</v>
      </c>
      <c r="V59" s="35"/>
      <c r="W59" s="35"/>
      <c r="X59" s="35"/>
      <c r="Y59" s="35"/>
      <c r="Z59" s="35"/>
      <c r="AA59" s="35"/>
    </row>
    <row r="60" spans="1:43" ht="21" outlineLevel="2" x14ac:dyDescent="0.35">
      <c r="A60" s="446"/>
      <c r="B60" s="49" t="s">
        <v>48</v>
      </c>
      <c r="C60" s="49">
        <v>0</v>
      </c>
      <c r="D60" s="50">
        <v>427.12442373510055</v>
      </c>
      <c r="E60" s="51">
        <v>162.60715927610528</v>
      </c>
      <c r="F60" s="52">
        <v>4</v>
      </c>
      <c r="G60" s="53">
        <v>289.93553859912538</v>
      </c>
      <c r="H60" s="51">
        <v>96.521959666086929</v>
      </c>
      <c r="I60" s="54">
        <v>4</v>
      </c>
      <c r="J60" s="50">
        <v>244.72410224586031</v>
      </c>
      <c r="K60" s="51">
        <v>19.414423807417016</v>
      </c>
      <c r="L60" s="52">
        <v>4</v>
      </c>
      <c r="M60" s="53">
        <v>358.84889380918889</v>
      </c>
      <c r="N60" s="51">
        <v>18.705239370658063</v>
      </c>
      <c r="O60" s="54">
        <v>4</v>
      </c>
      <c r="P60" s="69">
        <v>71.834038858972491</v>
      </c>
      <c r="Q60" s="70">
        <v>1.8735280110030434</v>
      </c>
      <c r="R60" s="52">
        <v>4</v>
      </c>
      <c r="S60" s="53">
        <v>125.98027322456285</v>
      </c>
      <c r="T60" s="51">
        <v>15.685066760730857</v>
      </c>
      <c r="U60" s="54">
        <v>4</v>
      </c>
      <c r="V60" s="35"/>
      <c r="W60" s="35"/>
      <c r="X60" s="35"/>
      <c r="Y60" s="35"/>
      <c r="Z60" s="35"/>
      <c r="AA60" s="35"/>
    </row>
    <row r="61" spans="1:43" ht="21" outlineLevel="2" x14ac:dyDescent="0.35">
      <c r="A61" s="446"/>
      <c r="B61" s="34"/>
      <c r="C61" s="34">
        <v>7</v>
      </c>
      <c r="D61" s="55">
        <v>775.47751907587406</v>
      </c>
      <c r="E61" s="56">
        <v>33.944578475035797</v>
      </c>
      <c r="F61" s="57">
        <v>4</v>
      </c>
      <c r="G61" s="58">
        <v>1083.1046181038016</v>
      </c>
      <c r="H61" s="56">
        <v>31.055989078616445</v>
      </c>
      <c r="I61" s="59">
        <v>3</v>
      </c>
      <c r="J61" s="55">
        <v>250.05271327120394</v>
      </c>
      <c r="K61" s="56">
        <v>25.415499183276626</v>
      </c>
      <c r="L61" s="57">
        <v>4</v>
      </c>
      <c r="M61" s="58">
        <v>449.67105347977588</v>
      </c>
      <c r="N61" s="56">
        <v>33.267258726959341</v>
      </c>
      <c r="O61" s="59">
        <v>4</v>
      </c>
      <c r="P61" s="72">
        <v>59.833398892693438</v>
      </c>
      <c r="Q61" s="73">
        <v>12.607058027261898</v>
      </c>
      <c r="R61" s="57">
        <v>4</v>
      </c>
      <c r="S61" s="58">
        <v>193.84290535973219</v>
      </c>
      <c r="T61" s="56">
        <v>29.558110875879642</v>
      </c>
      <c r="U61" s="59">
        <v>4</v>
      </c>
      <c r="V61" s="35"/>
      <c r="W61" s="35"/>
      <c r="X61" s="35"/>
      <c r="Y61" s="35"/>
      <c r="Z61" s="35"/>
      <c r="AA61" s="35"/>
    </row>
    <row r="62" spans="1:43" ht="21" outlineLevel="2" x14ac:dyDescent="0.35">
      <c r="A62" s="447"/>
      <c r="B62" s="60"/>
      <c r="C62" s="60">
        <v>14</v>
      </c>
      <c r="D62" s="61">
        <v>681.18704013328079</v>
      </c>
      <c r="E62" s="62">
        <v>150.58438487087577</v>
      </c>
      <c r="F62" s="63">
        <v>3</v>
      </c>
      <c r="G62" s="64">
        <v>1473.7169726470959</v>
      </c>
      <c r="H62" s="62">
        <v>316.89294302902516</v>
      </c>
      <c r="I62" s="65">
        <v>3</v>
      </c>
      <c r="J62" s="61">
        <v>262.96522697033805</v>
      </c>
      <c r="K62" s="62">
        <v>7.690340063881008</v>
      </c>
      <c r="L62" s="63">
        <v>4</v>
      </c>
      <c r="M62" s="64">
        <v>447.84772608224625</v>
      </c>
      <c r="N62" s="62">
        <v>36.911268393151758</v>
      </c>
      <c r="O62" s="65">
        <v>4</v>
      </c>
      <c r="P62" s="75">
        <v>46.801939072608519</v>
      </c>
      <c r="Q62" s="76">
        <v>5.9196762929988411</v>
      </c>
      <c r="R62" s="63">
        <v>4</v>
      </c>
      <c r="S62" s="64">
        <v>187.53381408045703</v>
      </c>
      <c r="T62" s="62">
        <v>21.772933295209359</v>
      </c>
      <c r="U62" s="65">
        <v>4</v>
      </c>
      <c r="V62" s="35"/>
      <c r="W62" s="35"/>
      <c r="X62" s="35"/>
      <c r="Y62" s="35"/>
      <c r="Z62" s="35"/>
      <c r="AA62" s="35"/>
    </row>
    <row r="63" spans="1:43" ht="21" outlineLevel="1" x14ac:dyDescent="0.3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1:43" ht="21.75" outlineLevel="1" thickBot="1" x14ac:dyDescent="0.4">
      <c r="A64" s="455"/>
      <c r="B64" s="45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1:27" ht="21.75" outlineLevel="1" thickBot="1" x14ac:dyDescent="0.4">
      <c r="A65" s="36"/>
      <c r="B65" s="34"/>
      <c r="C65" s="34"/>
      <c r="D65" s="432" t="s">
        <v>62</v>
      </c>
      <c r="E65" s="433"/>
      <c r="F65" s="433"/>
      <c r="G65" s="433"/>
      <c r="H65" s="433"/>
      <c r="I65" s="434"/>
      <c r="J65" s="432" t="s">
        <v>63</v>
      </c>
      <c r="K65" s="433"/>
      <c r="L65" s="433"/>
      <c r="M65" s="433"/>
      <c r="N65" s="433"/>
      <c r="O65" s="434"/>
      <c r="P65" s="432" t="s">
        <v>64</v>
      </c>
      <c r="Q65" s="433"/>
      <c r="R65" s="433"/>
      <c r="S65" s="433"/>
      <c r="T65" s="433"/>
      <c r="U65" s="434"/>
      <c r="V65" s="35"/>
      <c r="W65" s="35"/>
      <c r="X65" s="35"/>
      <c r="Y65" s="35"/>
      <c r="Z65" s="35"/>
      <c r="AA65" s="35"/>
    </row>
    <row r="66" spans="1:27" ht="21.75" outlineLevel="2" thickBot="1" x14ac:dyDescent="0.4">
      <c r="A66" s="35" t="s">
        <v>96</v>
      </c>
      <c r="B66" s="35"/>
      <c r="C66" s="34"/>
      <c r="D66" s="432" t="s">
        <v>41</v>
      </c>
      <c r="E66" s="433"/>
      <c r="F66" s="435"/>
      <c r="G66" s="436" t="s">
        <v>42</v>
      </c>
      <c r="H66" s="433"/>
      <c r="I66" s="434"/>
      <c r="J66" s="432" t="s">
        <v>41</v>
      </c>
      <c r="K66" s="433"/>
      <c r="L66" s="435"/>
      <c r="M66" s="436" t="s">
        <v>42</v>
      </c>
      <c r="N66" s="433"/>
      <c r="O66" s="434"/>
      <c r="P66" s="437" t="s">
        <v>41</v>
      </c>
      <c r="Q66" s="438"/>
      <c r="R66" s="439"/>
      <c r="S66" s="440" t="s">
        <v>42</v>
      </c>
      <c r="T66" s="438"/>
      <c r="U66" s="441"/>
      <c r="V66" s="35"/>
      <c r="W66" s="35"/>
      <c r="X66" s="35"/>
      <c r="Y66" s="35"/>
      <c r="Z66" s="35"/>
      <c r="AA66" s="35"/>
    </row>
    <row r="67" spans="1:27" ht="21.75" outlineLevel="2" thickBot="1" x14ac:dyDescent="0.4">
      <c r="A67" s="36"/>
      <c r="B67" s="34"/>
      <c r="C67" s="34"/>
      <c r="D67" s="37" t="s">
        <v>43</v>
      </c>
      <c r="E67" s="38" t="s">
        <v>44</v>
      </c>
      <c r="F67" s="38" t="s">
        <v>45</v>
      </c>
      <c r="G67" s="39" t="s">
        <v>43</v>
      </c>
      <c r="H67" s="38" t="s">
        <v>44</v>
      </c>
      <c r="I67" s="40" t="s">
        <v>45</v>
      </c>
      <c r="J67" s="37" t="s">
        <v>43</v>
      </c>
      <c r="K67" s="38" t="s">
        <v>44</v>
      </c>
      <c r="L67" s="38" t="s">
        <v>45</v>
      </c>
      <c r="M67" s="39" t="s">
        <v>43</v>
      </c>
      <c r="N67" s="38" t="s">
        <v>44</v>
      </c>
      <c r="O67" s="40" t="s">
        <v>45</v>
      </c>
      <c r="P67" s="37" t="s">
        <v>43</v>
      </c>
      <c r="Q67" s="38" t="s">
        <v>44</v>
      </c>
      <c r="R67" s="38" t="s">
        <v>45</v>
      </c>
      <c r="S67" s="39" t="s">
        <v>43</v>
      </c>
      <c r="T67" s="38" t="s">
        <v>44</v>
      </c>
      <c r="U67" s="40" t="s">
        <v>45</v>
      </c>
      <c r="V67" s="35"/>
      <c r="W67" s="35"/>
      <c r="X67" s="35"/>
      <c r="Y67" s="35"/>
      <c r="Z67" s="35"/>
      <c r="AA67" s="35"/>
    </row>
    <row r="68" spans="1:27" ht="21" outlineLevel="2" x14ac:dyDescent="0.35">
      <c r="A68" s="445" t="s">
        <v>75</v>
      </c>
      <c r="B68" s="41" t="s">
        <v>46</v>
      </c>
      <c r="C68" s="41"/>
      <c r="D68" s="87">
        <v>435.98946888349246</v>
      </c>
      <c r="E68" s="48">
        <v>89.924420493539756</v>
      </c>
      <c r="F68" s="44">
        <v>3</v>
      </c>
      <c r="G68" s="47">
        <v>1404.1419258181936</v>
      </c>
      <c r="H68" s="48">
        <v>277.89405351033207</v>
      </c>
      <c r="I68" s="46">
        <v>4</v>
      </c>
      <c r="J68" s="42">
        <v>76.563984541798703</v>
      </c>
      <c r="K68" s="43">
        <v>7.5541780748438399</v>
      </c>
      <c r="L68" s="44">
        <v>4</v>
      </c>
      <c r="M68" s="47">
        <v>312.09816379974262</v>
      </c>
      <c r="N68" s="48">
        <v>42.738436818405397</v>
      </c>
      <c r="O68" s="46">
        <v>3</v>
      </c>
      <c r="P68" s="87">
        <v>978.60737736465535</v>
      </c>
      <c r="Q68" s="48">
        <v>122.29197140182545</v>
      </c>
      <c r="R68" s="44">
        <v>3</v>
      </c>
      <c r="S68" s="47">
        <v>3799.6059232468265</v>
      </c>
      <c r="T68" s="48">
        <v>552.1399979161331</v>
      </c>
      <c r="U68" s="46">
        <v>3</v>
      </c>
      <c r="V68" s="35"/>
      <c r="W68" s="35"/>
      <c r="X68" s="35"/>
      <c r="Y68" s="35"/>
      <c r="Z68" s="35"/>
      <c r="AA68" s="35"/>
    </row>
    <row r="69" spans="1:27" ht="21" outlineLevel="2" x14ac:dyDescent="0.35">
      <c r="A69" s="446"/>
      <c r="B69" s="49" t="s">
        <v>47</v>
      </c>
      <c r="C69" s="49">
        <v>0</v>
      </c>
      <c r="D69" s="50">
        <v>377.19986891009074</v>
      </c>
      <c r="E69" s="51">
        <v>35.905313362623673</v>
      </c>
      <c r="F69" s="52">
        <v>4</v>
      </c>
      <c r="G69" s="53">
        <v>724.90784694973979</v>
      </c>
      <c r="H69" s="51">
        <v>127.50140566258943</v>
      </c>
      <c r="I69" s="54">
        <v>4</v>
      </c>
      <c r="J69" s="69">
        <v>22.681059118601453</v>
      </c>
      <c r="K69" s="70">
        <v>4.9407862891385905</v>
      </c>
      <c r="L69" s="52">
        <v>4</v>
      </c>
      <c r="M69" s="71">
        <v>48.710438438308387</v>
      </c>
      <c r="N69" s="70">
        <v>13.028436051579391</v>
      </c>
      <c r="O69" s="54">
        <v>3</v>
      </c>
      <c r="P69" s="50">
        <v>186.43151421728587</v>
      </c>
      <c r="Q69" s="51">
        <v>40.45318394795148</v>
      </c>
      <c r="R69" s="52">
        <v>4</v>
      </c>
      <c r="S69" s="53">
        <v>471.07947974859923</v>
      </c>
      <c r="T69" s="51">
        <v>166.92370591123802</v>
      </c>
      <c r="U69" s="54">
        <v>4</v>
      </c>
      <c r="V69" s="35"/>
      <c r="W69" s="35"/>
      <c r="X69" s="35"/>
      <c r="Y69" s="35"/>
      <c r="Z69" s="35"/>
      <c r="AA69" s="35"/>
    </row>
    <row r="70" spans="1:27" ht="21" outlineLevel="2" x14ac:dyDescent="0.35">
      <c r="A70" s="446"/>
      <c r="B70" s="34"/>
      <c r="C70" s="34">
        <v>7</v>
      </c>
      <c r="D70" s="55">
        <v>363.81676410807165</v>
      </c>
      <c r="E70" s="56">
        <v>74.670862187636459</v>
      </c>
      <c r="F70" s="57">
        <v>4</v>
      </c>
      <c r="G70" s="58">
        <v>762.02168927351761</v>
      </c>
      <c r="H70" s="56">
        <v>105.8170728888835</v>
      </c>
      <c r="I70" s="59">
        <v>4</v>
      </c>
      <c r="J70" s="72">
        <v>23.052673332390256</v>
      </c>
      <c r="K70" s="73">
        <v>3.47863024218193</v>
      </c>
      <c r="L70" s="57">
        <v>4</v>
      </c>
      <c r="M70" s="74">
        <v>52.88342056761023</v>
      </c>
      <c r="N70" s="73">
        <v>8.8960303705954598</v>
      </c>
      <c r="O70" s="59">
        <v>4</v>
      </c>
      <c r="P70" s="55">
        <v>181.0722170159857</v>
      </c>
      <c r="Q70" s="56">
        <v>26.794124804561132</v>
      </c>
      <c r="R70" s="57">
        <v>4</v>
      </c>
      <c r="S70" s="58">
        <v>496.12693707800076</v>
      </c>
      <c r="T70" s="56">
        <v>97.468338081409584</v>
      </c>
      <c r="U70" s="59">
        <v>4</v>
      </c>
      <c r="V70" s="35"/>
      <c r="W70" s="35"/>
      <c r="X70" s="35"/>
      <c r="Y70" s="35"/>
      <c r="Z70" s="35"/>
      <c r="AA70" s="35"/>
    </row>
    <row r="71" spans="1:27" ht="21" outlineLevel="2" x14ac:dyDescent="0.35">
      <c r="A71" s="446"/>
      <c r="B71" s="34"/>
      <c r="C71" s="34">
        <v>14</v>
      </c>
      <c r="D71" s="55">
        <v>418.05599127571077</v>
      </c>
      <c r="E71" s="56">
        <v>54.815219193973405</v>
      </c>
      <c r="F71" s="57">
        <v>4</v>
      </c>
      <c r="G71" s="58">
        <v>885.34103136607905</v>
      </c>
      <c r="H71" s="56">
        <v>143.55724204375011</v>
      </c>
      <c r="I71" s="59">
        <v>4</v>
      </c>
      <c r="J71" s="72">
        <v>30.076711135211347</v>
      </c>
      <c r="K71" s="73">
        <v>10.231594220407775</v>
      </c>
      <c r="L71" s="57">
        <v>4</v>
      </c>
      <c r="M71" s="74">
        <v>60.87158852665349</v>
      </c>
      <c r="N71" s="73">
        <v>17.957466006515588</v>
      </c>
      <c r="O71" s="59">
        <v>4</v>
      </c>
      <c r="P71" s="55">
        <v>240.44288158081167</v>
      </c>
      <c r="Q71" s="56">
        <v>62.945100366750971</v>
      </c>
      <c r="R71" s="57">
        <v>4</v>
      </c>
      <c r="S71" s="58">
        <v>514.60342463901213</v>
      </c>
      <c r="T71" s="56">
        <v>149.52085225577912</v>
      </c>
      <c r="U71" s="59">
        <v>4</v>
      </c>
      <c r="V71" s="35"/>
      <c r="W71" s="35"/>
      <c r="X71" s="35"/>
      <c r="Y71" s="35"/>
      <c r="Z71" s="35"/>
      <c r="AA71" s="35"/>
    </row>
    <row r="72" spans="1:27" ht="21" outlineLevel="2" x14ac:dyDescent="0.35">
      <c r="A72" s="446"/>
      <c r="B72" s="49" t="s">
        <v>48</v>
      </c>
      <c r="C72" s="49">
        <v>0</v>
      </c>
      <c r="D72" s="50">
        <v>531.22104761948026</v>
      </c>
      <c r="E72" s="51">
        <v>68.418154050099318</v>
      </c>
      <c r="F72" s="52">
        <v>4</v>
      </c>
      <c r="G72" s="53">
        <v>611.10718646183864</v>
      </c>
      <c r="H72" s="51">
        <v>48.684112364634217</v>
      </c>
      <c r="I72" s="54">
        <v>4</v>
      </c>
      <c r="J72" s="69">
        <v>21.744803950594211</v>
      </c>
      <c r="K72" s="70">
        <v>7.830222905852378</v>
      </c>
      <c r="L72" s="52">
        <v>4</v>
      </c>
      <c r="M72" s="71">
        <v>31.286319040882784</v>
      </c>
      <c r="N72" s="70">
        <v>3.1551391925468875</v>
      </c>
      <c r="O72" s="54">
        <v>3</v>
      </c>
      <c r="P72" s="50">
        <v>129.64860564362704</v>
      </c>
      <c r="Q72" s="51">
        <v>31.106419463651523</v>
      </c>
      <c r="R72" s="52">
        <v>4</v>
      </c>
      <c r="S72" s="53">
        <v>226.41361832239306</v>
      </c>
      <c r="T72" s="51">
        <v>15.048036062636029</v>
      </c>
      <c r="U72" s="54">
        <v>3</v>
      </c>
      <c r="V72" s="35"/>
      <c r="W72" s="35"/>
      <c r="X72" s="35"/>
      <c r="Y72" s="35"/>
      <c r="Z72" s="35"/>
      <c r="AA72" s="35"/>
    </row>
    <row r="73" spans="1:27" ht="21" outlineLevel="2" x14ac:dyDescent="0.35">
      <c r="A73" s="446"/>
      <c r="B73" s="34"/>
      <c r="C73" s="34">
        <v>7</v>
      </c>
      <c r="D73" s="55">
        <v>430.91971475095579</v>
      </c>
      <c r="E73" s="56">
        <v>32.773167272181439</v>
      </c>
      <c r="F73" s="57">
        <v>4</v>
      </c>
      <c r="G73" s="58">
        <v>836.04610380944666</v>
      </c>
      <c r="H73" s="56">
        <v>148.41841148536571</v>
      </c>
      <c r="I73" s="59">
        <v>3</v>
      </c>
      <c r="J73" s="72">
        <v>29.374466289484623</v>
      </c>
      <c r="K73" s="73">
        <v>4.6625755801338009</v>
      </c>
      <c r="L73" s="57">
        <v>4</v>
      </c>
      <c r="M73" s="74">
        <v>62.892100117142128</v>
      </c>
      <c r="N73" s="73">
        <v>4.5108568358504391</v>
      </c>
      <c r="O73" s="59">
        <v>3</v>
      </c>
      <c r="P73" s="55">
        <v>187.05356279161458</v>
      </c>
      <c r="Q73" s="56">
        <v>27.688476900116658</v>
      </c>
      <c r="R73" s="57">
        <v>4</v>
      </c>
      <c r="S73" s="58">
        <v>427.44054915464841</v>
      </c>
      <c r="T73" s="56">
        <v>38.265460603309293</v>
      </c>
      <c r="U73" s="59">
        <v>3</v>
      </c>
      <c r="V73" s="35"/>
      <c r="W73" s="35"/>
      <c r="X73" s="35"/>
      <c r="Y73" s="35"/>
      <c r="Z73" s="35"/>
      <c r="AA73" s="35"/>
    </row>
    <row r="74" spans="1:27" ht="21" outlineLevel="2" x14ac:dyDescent="0.35">
      <c r="A74" s="447"/>
      <c r="B74" s="60"/>
      <c r="C74" s="60">
        <v>14</v>
      </c>
      <c r="D74" s="61">
        <v>452.61397947471846</v>
      </c>
      <c r="E74" s="62">
        <v>59.579943092639375</v>
      </c>
      <c r="F74" s="63">
        <v>3</v>
      </c>
      <c r="G74" s="64">
        <v>825.7380322918425</v>
      </c>
      <c r="H74" s="62">
        <v>100.77026393749597</v>
      </c>
      <c r="I74" s="65">
        <v>4</v>
      </c>
      <c r="J74" s="75">
        <v>26.13982760251448</v>
      </c>
      <c r="K74" s="76">
        <v>5.1625568099084234</v>
      </c>
      <c r="L74" s="63">
        <v>4</v>
      </c>
      <c r="M74" s="77">
        <v>74.452769760841008</v>
      </c>
      <c r="N74" s="76">
        <v>9.8469874107707529</v>
      </c>
      <c r="O74" s="65">
        <v>3</v>
      </c>
      <c r="P74" s="61">
        <v>214.6791982776821</v>
      </c>
      <c r="Q74" s="62">
        <v>63.735689390488048</v>
      </c>
      <c r="R74" s="63">
        <v>3</v>
      </c>
      <c r="S74" s="64">
        <v>524.19732164383379</v>
      </c>
      <c r="T74" s="62">
        <v>58.275746886975732</v>
      </c>
      <c r="U74" s="65">
        <v>3</v>
      </c>
      <c r="V74" s="35"/>
      <c r="W74" s="35"/>
      <c r="X74" s="35"/>
      <c r="Y74" s="35"/>
      <c r="Z74" s="35"/>
      <c r="AA74" s="35"/>
    </row>
    <row r="75" spans="1:27" ht="21" outlineLevel="1" x14ac:dyDescent="0.35">
      <c r="A75" s="78"/>
      <c r="B75" s="79"/>
      <c r="C75" s="79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35"/>
      <c r="W75" s="35"/>
      <c r="X75" s="35"/>
      <c r="Y75" s="35"/>
      <c r="Z75" s="35"/>
      <c r="AA75" s="35"/>
    </row>
    <row r="76" spans="1:27" ht="21.75" outlineLevel="1" thickBot="1" x14ac:dyDescent="0.4">
      <c r="A76" s="78"/>
      <c r="B76" s="79"/>
      <c r="C76" s="79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35"/>
      <c r="W76" s="35"/>
      <c r="X76" s="35"/>
      <c r="Y76" s="35"/>
      <c r="Z76" s="35"/>
      <c r="AA76" s="35"/>
    </row>
    <row r="77" spans="1:27" ht="21.75" outlineLevel="1" thickBot="1" x14ac:dyDescent="0.4">
      <c r="A77" s="36"/>
      <c r="B77" s="34"/>
      <c r="C77" s="34"/>
      <c r="D77" s="432" t="s">
        <v>65</v>
      </c>
      <c r="E77" s="433"/>
      <c r="F77" s="433"/>
      <c r="G77" s="433"/>
      <c r="H77" s="433"/>
      <c r="I77" s="434"/>
      <c r="J77" s="432" t="s">
        <v>66</v>
      </c>
      <c r="K77" s="433"/>
      <c r="L77" s="433"/>
      <c r="M77" s="433"/>
      <c r="N77" s="433"/>
      <c r="O77" s="434"/>
      <c r="P77" s="432" t="s">
        <v>67</v>
      </c>
      <c r="Q77" s="433"/>
      <c r="R77" s="433"/>
      <c r="S77" s="433"/>
      <c r="T77" s="433"/>
      <c r="U77" s="434"/>
      <c r="V77" s="35"/>
      <c r="W77" s="35"/>
      <c r="X77" s="35"/>
      <c r="Y77" s="35"/>
      <c r="Z77" s="35"/>
      <c r="AA77" s="35"/>
    </row>
    <row r="78" spans="1:27" ht="21.75" outlineLevel="2" thickBot="1" x14ac:dyDescent="0.4">
      <c r="A78" s="35" t="s">
        <v>82</v>
      </c>
      <c r="B78" s="35"/>
      <c r="C78" s="34"/>
      <c r="D78" s="432" t="s">
        <v>41</v>
      </c>
      <c r="E78" s="433"/>
      <c r="F78" s="435"/>
      <c r="G78" s="436" t="s">
        <v>42</v>
      </c>
      <c r="H78" s="433"/>
      <c r="I78" s="434"/>
      <c r="J78" s="432" t="s">
        <v>41</v>
      </c>
      <c r="K78" s="433"/>
      <c r="L78" s="435"/>
      <c r="M78" s="436" t="s">
        <v>42</v>
      </c>
      <c r="N78" s="433"/>
      <c r="O78" s="434"/>
      <c r="P78" s="432" t="s">
        <v>41</v>
      </c>
      <c r="Q78" s="433"/>
      <c r="R78" s="435"/>
      <c r="S78" s="436" t="s">
        <v>42</v>
      </c>
      <c r="T78" s="433"/>
      <c r="U78" s="434"/>
      <c r="V78" s="35"/>
      <c r="W78" s="35"/>
      <c r="X78" s="35"/>
      <c r="Y78" s="35"/>
      <c r="Z78" s="35"/>
      <c r="AA78" s="35"/>
    </row>
    <row r="79" spans="1:27" ht="21.75" outlineLevel="2" thickBot="1" x14ac:dyDescent="0.4">
      <c r="A79" s="36"/>
      <c r="B79" s="34"/>
      <c r="C79" s="34"/>
      <c r="D79" s="83" t="s">
        <v>43</v>
      </c>
      <c r="E79" s="84" t="s">
        <v>44</v>
      </c>
      <c r="F79" s="84" t="s">
        <v>45</v>
      </c>
      <c r="G79" s="85" t="s">
        <v>43</v>
      </c>
      <c r="H79" s="84" t="s">
        <v>44</v>
      </c>
      <c r="I79" s="86" t="s">
        <v>45</v>
      </c>
      <c r="J79" s="83" t="s">
        <v>43</v>
      </c>
      <c r="K79" s="84" t="s">
        <v>44</v>
      </c>
      <c r="L79" s="84" t="s">
        <v>45</v>
      </c>
      <c r="M79" s="85" t="s">
        <v>43</v>
      </c>
      <c r="N79" s="84" t="s">
        <v>44</v>
      </c>
      <c r="O79" s="86" t="s">
        <v>45</v>
      </c>
      <c r="P79" s="37" t="s">
        <v>43</v>
      </c>
      <c r="Q79" s="38" t="s">
        <v>44</v>
      </c>
      <c r="R79" s="38" t="s">
        <v>45</v>
      </c>
      <c r="S79" s="39" t="s">
        <v>43</v>
      </c>
      <c r="T79" s="38" t="s">
        <v>44</v>
      </c>
      <c r="U79" s="40" t="s">
        <v>45</v>
      </c>
      <c r="V79" s="35"/>
      <c r="W79" s="35"/>
      <c r="X79" s="35"/>
      <c r="Y79" s="35"/>
      <c r="Z79" s="35"/>
      <c r="AA79" s="35"/>
    </row>
    <row r="80" spans="1:27" ht="21" outlineLevel="2" x14ac:dyDescent="0.35">
      <c r="A80" s="445" t="s">
        <v>75</v>
      </c>
      <c r="B80" s="41" t="s">
        <v>46</v>
      </c>
      <c r="C80" s="41"/>
      <c r="D80" s="42">
        <v>31.532803380844641</v>
      </c>
      <c r="E80" s="43">
        <v>2.6273837385186471</v>
      </c>
      <c r="F80" s="44">
        <v>4</v>
      </c>
      <c r="G80" s="45">
        <v>55.181148168704389</v>
      </c>
      <c r="H80" s="43">
        <v>9.0190358844821787</v>
      </c>
      <c r="I80" s="46">
        <v>4</v>
      </c>
      <c r="J80" s="42">
        <v>54.195407073176966</v>
      </c>
      <c r="K80" s="43">
        <v>6.0946611987123225</v>
      </c>
      <c r="L80" s="44">
        <v>3</v>
      </c>
      <c r="M80" s="47">
        <v>176.41028822880162</v>
      </c>
      <c r="N80" s="48">
        <v>19.626185124637587</v>
      </c>
      <c r="O80" s="46">
        <v>3</v>
      </c>
      <c r="P80" s="87">
        <v>2975.4370680956054</v>
      </c>
      <c r="Q80" s="48">
        <v>112.14660980084369</v>
      </c>
      <c r="R80" s="44">
        <v>4</v>
      </c>
      <c r="S80" s="47">
        <v>4259.0740557866693</v>
      </c>
      <c r="T80" s="48">
        <v>395.13083604885884</v>
      </c>
      <c r="U80" s="46">
        <v>4</v>
      </c>
      <c r="V80" s="35"/>
      <c r="W80" s="35"/>
      <c r="X80" s="35"/>
      <c r="Y80" s="35"/>
      <c r="Z80" s="35"/>
      <c r="AA80" s="35"/>
    </row>
    <row r="81" spans="1:27" ht="21" outlineLevel="2" x14ac:dyDescent="0.35">
      <c r="A81" s="446"/>
      <c r="B81" s="49" t="s">
        <v>47</v>
      </c>
      <c r="C81" s="49">
        <v>0</v>
      </c>
      <c r="D81" s="88">
        <v>7.0956307268918106</v>
      </c>
      <c r="E81" s="89">
        <v>1.3192069473329051</v>
      </c>
      <c r="F81" s="52">
        <v>4</v>
      </c>
      <c r="G81" s="71">
        <v>11.854887519419712</v>
      </c>
      <c r="H81" s="70">
        <v>2.7323529788565164</v>
      </c>
      <c r="I81" s="54">
        <v>4</v>
      </c>
      <c r="J81" s="69">
        <v>45.125087262747208</v>
      </c>
      <c r="K81" s="70">
        <v>8.9569638878851165</v>
      </c>
      <c r="L81" s="52">
        <v>4</v>
      </c>
      <c r="M81" s="71">
        <v>58.691049047125688</v>
      </c>
      <c r="N81" s="70">
        <v>16.853571233203532</v>
      </c>
      <c r="O81" s="54">
        <v>4</v>
      </c>
      <c r="P81" s="50">
        <v>546.30906920888822</v>
      </c>
      <c r="Q81" s="51">
        <v>71.482715369216862</v>
      </c>
      <c r="R81" s="52">
        <v>4</v>
      </c>
      <c r="S81" s="53">
        <v>865.76026149999757</v>
      </c>
      <c r="T81" s="51">
        <v>71.505887481096849</v>
      </c>
      <c r="U81" s="54">
        <v>4</v>
      </c>
      <c r="V81" s="35"/>
      <c r="W81" s="35"/>
      <c r="X81" s="35"/>
      <c r="Y81" s="35"/>
      <c r="Z81" s="35"/>
      <c r="AA81" s="35"/>
    </row>
    <row r="82" spans="1:27" ht="21" outlineLevel="2" x14ac:dyDescent="0.35">
      <c r="A82" s="446"/>
      <c r="B82" s="34"/>
      <c r="C82" s="34">
        <v>7</v>
      </c>
      <c r="D82" s="66">
        <v>4.7745585172352811</v>
      </c>
      <c r="E82" s="67">
        <v>0.36613766372190609</v>
      </c>
      <c r="F82" s="57">
        <v>4</v>
      </c>
      <c r="G82" s="68">
        <v>7.5690206145354857</v>
      </c>
      <c r="H82" s="67">
        <v>0.3717834249695437</v>
      </c>
      <c r="I82" s="59">
        <v>4</v>
      </c>
      <c r="J82" s="72">
        <v>38.738704466157969</v>
      </c>
      <c r="K82" s="73">
        <v>2.4273066929468907</v>
      </c>
      <c r="L82" s="57">
        <v>3</v>
      </c>
      <c r="M82" s="74">
        <v>55.635866767318255</v>
      </c>
      <c r="N82" s="73">
        <v>10.707020960607419</v>
      </c>
      <c r="O82" s="59">
        <v>4</v>
      </c>
      <c r="P82" s="55">
        <v>399.6139801004274</v>
      </c>
      <c r="Q82" s="56">
        <v>42.124004942290853</v>
      </c>
      <c r="R82" s="57">
        <v>4</v>
      </c>
      <c r="S82" s="58">
        <v>788.87816904303372</v>
      </c>
      <c r="T82" s="56">
        <v>52.332138717710052</v>
      </c>
      <c r="U82" s="59">
        <v>3</v>
      </c>
      <c r="V82" s="35"/>
      <c r="W82" s="35"/>
      <c r="X82" s="35"/>
      <c r="Y82" s="35"/>
      <c r="Z82" s="35"/>
      <c r="AA82" s="35"/>
    </row>
    <row r="83" spans="1:27" ht="21" outlineLevel="2" x14ac:dyDescent="0.35">
      <c r="A83" s="446"/>
      <c r="B83" s="34"/>
      <c r="C83" s="34">
        <v>14</v>
      </c>
      <c r="D83" s="66">
        <v>4.4207299178503856</v>
      </c>
      <c r="E83" s="67">
        <v>0.45977949476149554</v>
      </c>
      <c r="F83" s="57">
        <v>4</v>
      </c>
      <c r="G83" s="68">
        <v>8.6981064117821791</v>
      </c>
      <c r="H83" s="67">
        <v>2.1293235742785126</v>
      </c>
      <c r="I83" s="59">
        <v>4</v>
      </c>
      <c r="J83" s="72">
        <v>47.733498767917453</v>
      </c>
      <c r="K83" s="73">
        <v>15.060864966224385</v>
      </c>
      <c r="L83" s="57">
        <v>4</v>
      </c>
      <c r="M83" s="74">
        <v>48.374916067014965</v>
      </c>
      <c r="N83" s="73">
        <v>10.649371886996944</v>
      </c>
      <c r="O83" s="59">
        <v>4</v>
      </c>
      <c r="P83" s="55">
        <v>401.25984771152605</v>
      </c>
      <c r="Q83" s="56">
        <v>54.213520648049467</v>
      </c>
      <c r="R83" s="57">
        <v>4</v>
      </c>
      <c r="S83" s="58">
        <v>765.57037266308168</v>
      </c>
      <c r="T83" s="56">
        <v>49.808154299885004</v>
      </c>
      <c r="U83" s="59">
        <v>3</v>
      </c>
      <c r="V83" s="35"/>
      <c r="W83" s="35"/>
      <c r="X83" s="35"/>
      <c r="Y83" s="35"/>
      <c r="Z83" s="35"/>
      <c r="AA83" s="35"/>
    </row>
    <row r="84" spans="1:27" ht="21" outlineLevel="2" x14ac:dyDescent="0.35">
      <c r="A84" s="446"/>
      <c r="B84" s="49" t="s">
        <v>48</v>
      </c>
      <c r="C84" s="49">
        <v>0</v>
      </c>
      <c r="D84" s="69">
        <v>47.48028923803669</v>
      </c>
      <c r="E84" s="70">
        <v>8.6623926514941605</v>
      </c>
      <c r="F84" s="52">
        <v>4</v>
      </c>
      <c r="G84" s="71">
        <v>70.663522009781474</v>
      </c>
      <c r="H84" s="70">
        <v>12.941829465618074</v>
      </c>
      <c r="I84" s="54">
        <v>4</v>
      </c>
      <c r="J84" s="69">
        <v>79.337254613820988</v>
      </c>
      <c r="K84" s="70">
        <v>19.281013352492671</v>
      </c>
      <c r="L84" s="52">
        <v>4</v>
      </c>
      <c r="M84" s="71">
        <v>72.358204764271235</v>
      </c>
      <c r="N84" s="70">
        <v>20.367861991693388</v>
      </c>
      <c r="O84" s="54">
        <v>4</v>
      </c>
      <c r="P84" s="50">
        <v>1521.9251098493255</v>
      </c>
      <c r="Q84" s="51">
        <v>149.40275022781941</v>
      </c>
      <c r="R84" s="52">
        <v>4</v>
      </c>
      <c r="S84" s="53">
        <v>1634.151983409678</v>
      </c>
      <c r="T84" s="51">
        <v>52.505694381009029</v>
      </c>
      <c r="U84" s="54">
        <v>4</v>
      </c>
      <c r="V84" s="35"/>
      <c r="W84" s="35"/>
      <c r="X84" s="35"/>
      <c r="Y84" s="35"/>
      <c r="Z84" s="35"/>
      <c r="AA84" s="35"/>
    </row>
    <row r="85" spans="1:27" ht="21" outlineLevel="2" x14ac:dyDescent="0.35">
      <c r="A85" s="446"/>
      <c r="B85" s="34"/>
      <c r="C85" s="34">
        <v>7</v>
      </c>
      <c r="D85" s="72">
        <v>13.737499642493887</v>
      </c>
      <c r="E85" s="73">
        <v>1.0320431548103657</v>
      </c>
      <c r="F85" s="57">
        <v>4</v>
      </c>
      <c r="G85" s="74">
        <v>29.246610786040378</v>
      </c>
      <c r="H85" s="73">
        <v>6.7853651942217912</v>
      </c>
      <c r="I85" s="59">
        <v>4</v>
      </c>
      <c r="J85" s="55">
        <v>117.22938924695342</v>
      </c>
      <c r="K85" s="56">
        <v>18.826450525110449</v>
      </c>
      <c r="L85" s="57">
        <v>4</v>
      </c>
      <c r="M85" s="58">
        <v>236.47421988433916</v>
      </c>
      <c r="N85" s="56">
        <v>25.656135018118079</v>
      </c>
      <c r="O85" s="59">
        <v>3</v>
      </c>
      <c r="P85" s="55">
        <v>1202.8312647881662</v>
      </c>
      <c r="Q85" s="56">
        <v>97.285355176277051</v>
      </c>
      <c r="R85" s="57">
        <v>4</v>
      </c>
      <c r="S85" s="58">
        <v>1655.5139351169501</v>
      </c>
      <c r="T85" s="56">
        <v>363.91565945230161</v>
      </c>
      <c r="U85" s="59">
        <v>4</v>
      </c>
      <c r="V85" s="35"/>
      <c r="W85" s="35"/>
      <c r="X85" s="35"/>
      <c r="Y85" s="35"/>
      <c r="Z85" s="35"/>
      <c r="AA85" s="35"/>
    </row>
    <row r="86" spans="1:27" ht="21" outlineLevel="2" x14ac:dyDescent="0.35">
      <c r="A86" s="447"/>
      <c r="B86" s="60"/>
      <c r="C86" s="60">
        <v>14</v>
      </c>
      <c r="D86" s="91">
        <v>8.5524691106135684</v>
      </c>
      <c r="E86" s="92">
        <v>1.5672517318943773</v>
      </c>
      <c r="F86" s="63">
        <v>4</v>
      </c>
      <c r="G86" s="77">
        <v>24.853424760520866</v>
      </c>
      <c r="H86" s="76">
        <v>6.4640175835745781</v>
      </c>
      <c r="I86" s="65">
        <v>4</v>
      </c>
      <c r="J86" s="61">
        <v>105.99921536727955</v>
      </c>
      <c r="K86" s="62">
        <v>24.356992118684882</v>
      </c>
      <c r="L86" s="63">
        <v>3</v>
      </c>
      <c r="M86" s="64">
        <v>237.55492100815346</v>
      </c>
      <c r="N86" s="62">
        <v>40.2250117160145</v>
      </c>
      <c r="O86" s="65">
        <v>3</v>
      </c>
      <c r="P86" s="61">
        <v>1028.7877322515683</v>
      </c>
      <c r="Q86" s="62">
        <v>153.11066199081617</v>
      </c>
      <c r="R86" s="63">
        <v>4</v>
      </c>
      <c r="S86" s="64">
        <v>1417.2223527028918</v>
      </c>
      <c r="T86" s="62">
        <v>151.97362844151795</v>
      </c>
      <c r="U86" s="65">
        <v>4</v>
      </c>
      <c r="V86" s="35"/>
      <c r="W86" s="35"/>
      <c r="X86" s="35"/>
      <c r="Y86" s="35"/>
      <c r="Z86" s="35"/>
      <c r="AA86" s="35"/>
    </row>
    <row r="87" spans="1:27" ht="21" outlineLevel="1" x14ac:dyDescent="0.35">
      <c r="A87" s="78"/>
      <c r="B87" s="79"/>
      <c r="C87" s="79"/>
      <c r="D87" s="56"/>
      <c r="E87" s="56"/>
      <c r="F87" s="57"/>
      <c r="G87" s="56"/>
      <c r="H87" s="56"/>
      <c r="I87" s="57"/>
      <c r="J87" s="56"/>
      <c r="K87" s="56"/>
      <c r="L87" s="57"/>
      <c r="M87" s="56"/>
      <c r="N87" s="56"/>
      <c r="O87" s="57"/>
      <c r="P87" s="56"/>
      <c r="Q87" s="56"/>
      <c r="R87" s="57"/>
      <c r="S87" s="56"/>
      <c r="T87" s="56"/>
      <c r="U87" s="57"/>
      <c r="V87" s="35"/>
      <c r="W87" s="35"/>
      <c r="X87" s="35"/>
      <c r="Y87" s="35"/>
      <c r="Z87" s="35"/>
      <c r="AA87" s="35"/>
    </row>
    <row r="88" spans="1:27" ht="21.75" outlineLevel="1" thickBot="1" x14ac:dyDescent="0.4">
      <c r="A88" s="78"/>
      <c r="B88" s="79"/>
      <c r="C88" s="79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35"/>
      <c r="Z88" s="35"/>
      <c r="AA88" s="35"/>
    </row>
    <row r="89" spans="1:27" ht="21.75" outlineLevel="1" thickBot="1" x14ac:dyDescent="0.4">
      <c r="A89" s="36"/>
      <c r="B89" s="34"/>
      <c r="C89" s="34"/>
      <c r="D89" s="432" t="s">
        <v>68</v>
      </c>
      <c r="E89" s="433"/>
      <c r="F89" s="433"/>
      <c r="G89" s="433"/>
      <c r="H89" s="433"/>
      <c r="I89" s="434"/>
      <c r="J89" s="432" t="s">
        <v>69</v>
      </c>
      <c r="K89" s="433"/>
      <c r="L89" s="433"/>
      <c r="M89" s="433"/>
      <c r="N89" s="433"/>
      <c r="O89" s="434"/>
      <c r="P89" s="432" t="s">
        <v>70</v>
      </c>
      <c r="Q89" s="433"/>
      <c r="R89" s="433"/>
      <c r="S89" s="433"/>
      <c r="T89" s="433"/>
      <c r="U89" s="434"/>
      <c r="V89" s="35"/>
      <c r="W89" s="35"/>
      <c r="X89" s="35"/>
      <c r="Y89" s="35"/>
      <c r="Z89" s="35"/>
      <c r="AA89" s="35"/>
    </row>
    <row r="90" spans="1:27" ht="21.75" outlineLevel="2" thickBot="1" x14ac:dyDescent="0.4">
      <c r="A90" s="35" t="s">
        <v>82</v>
      </c>
      <c r="B90" s="35"/>
      <c r="C90" s="34"/>
      <c r="D90" s="432" t="s">
        <v>41</v>
      </c>
      <c r="E90" s="433"/>
      <c r="F90" s="435"/>
      <c r="G90" s="436" t="s">
        <v>42</v>
      </c>
      <c r="H90" s="433"/>
      <c r="I90" s="434"/>
      <c r="J90" s="432" t="s">
        <v>41</v>
      </c>
      <c r="K90" s="433"/>
      <c r="L90" s="435"/>
      <c r="M90" s="436" t="s">
        <v>42</v>
      </c>
      <c r="N90" s="433"/>
      <c r="O90" s="434"/>
      <c r="P90" s="432" t="s">
        <v>41</v>
      </c>
      <c r="Q90" s="433"/>
      <c r="R90" s="435"/>
      <c r="S90" s="436" t="s">
        <v>42</v>
      </c>
      <c r="T90" s="433"/>
      <c r="U90" s="434"/>
      <c r="V90" s="35"/>
      <c r="W90" s="35"/>
      <c r="X90" s="35"/>
      <c r="Y90" s="35"/>
      <c r="Z90" s="35"/>
      <c r="AA90" s="35"/>
    </row>
    <row r="91" spans="1:27" ht="21.75" outlineLevel="2" thickBot="1" x14ac:dyDescent="0.4">
      <c r="A91" s="36"/>
      <c r="B91" s="34"/>
      <c r="C91" s="34"/>
      <c r="D91" s="83" t="s">
        <v>43</v>
      </c>
      <c r="E91" s="84" t="s">
        <v>44</v>
      </c>
      <c r="F91" s="84" t="s">
        <v>45</v>
      </c>
      <c r="G91" s="85" t="s">
        <v>43</v>
      </c>
      <c r="H91" s="84" t="s">
        <v>44</v>
      </c>
      <c r="I91" s="86" t="s">
        <v>45</v>
      </c>
      <c r="J91" s="37" t="s">
        <v>43</v>
      </c>
      <c r="K91" s="38" t="s">
        <v>44</v>
      </c>
      <c r="L91" s="38" t="s">
        <v>45</v>
      </c>
      <c r="M91" s="39" t="s">
        <v>43</v>
      </c>
      <c r="N91" s="38" t="s">
        <v>44</v>
      </c>
      <c r="O91" s="40" t="s">
        <v>45</v>
      </c>
      <c r="P91" s="83" t="s">
        <v>43</v>
      </c>
      <c r="Q91" s="84" t="s">
        <v>44</v>
      </c>
      <c r="R91" s="84" t="s">
        <v>45</v>
      </c>
      <c r="S91" s="85" t="s">
        <v>43</v>
      </c>
      <c r="T91" s="84" t="s">
        <v>44</v>
      </c>
      <c r="U91" s="86" t="s">
        <v>45</v>
      </c>
      <c r="V91" s="35"/>
      <c r="W91" s="35"/>
      <c r="X91" s="35"/>
      <c r="Y91" s="35"/>
      <c r="Z91" s="35"/>
      <c r="AA91" s="35"/>
    </row>
    <row r="92" spans="1:27" ht="21" outlineLevel="2" x14ac:dyDescent="0.35">
      <c r="A92" s="445" t="s">
        <v>75</v>
      </c>
      <c r="B92" s="41" t="s">
        <v>46</v>
      </c>
      <c r="C92" s="41"/>
      <c r="D92" s="87">
        <v>961.12900584386136</v>
      </c>
      <c r="E92" s="48">
        <v>48.925408509791119</v>
      </c>
      <c r="F92" s="44">
        <v>3</v>
      </c>
      <c r="G92" s="47">
        <v>1598.8173715989187</v>
      </c>
      <c r="H92" s="48">
        <v>440.27420666058214</v>
      </c>
      <c r="I92" s="46">
        <v>4</v>
      </c>
      <c r="J92" s="87">
        <v>5447.4415749629798</v>
      </c>
      <c r="K92" s="48">
        <v>281.17700922997244</v>
      </c>
      <c r="L92" s="44">
        <v>3</v>
      </c>
      <c r="M92" s="47">
        <v>8174.45483618052</v>
      </c>
      <c r="N92" s="48">
        <v>1922.1081701968778</v>
      </c>
      <c r="O92" s="46">
        <v>4</v>
      </c>
      <c r="P92" s="87">
        <v>1924.297763901285</v>
      </c>
      <c r="Q92" s="48">
        <v>132.070724193053</v>
      </c>
      <c r="R92" s="44">
        <v>3</v>
      </c>
      <c r="S92" s="47">
        <v>3071.5907005335466</v>
      </c>
      <c r="T92" s="48">
        <v>823.89016691484926</v>
      </c>
      <c r="U92" s="46">
        <v>4</v>
      </c>
      <c r="V92" s="35"/>
      <c r="W92" s="35"/>
      <c r="X92" s="35"/>
      <c r="Y92" s="35"/>
      <c r="Z92" s="35"/>
      <c r="AA92" s="35"/>
    </row>
    <row r="93" spans="1:27" ht="21" outlineLevel="2" x14ac:dyDescent="0.35">
      <c r="A93" s="446"/>
      <c r="B93" s="49" t="s">
        <v>47</v>
      </c>
      <c r="C93" s="49">
        <v>0</v>
      </c>
      <c r="D93" s="50">
        <v>139.69515697007154</v>
      </c>
      <c r="E93" s="51">
        <v>55.786997724650078</v>
      </c>
      <c r="F93" s="52">
        <v>4</v>
      </c>
      <c r="G93" s="53">
        <v>122.43564491783405</v>
      </c>
      <c r="H93" s="51">
        <v>37.507595443073036</v>
      </c>
      <c r="I93" s="54">
        <v>4</v>
      </c>
      <c r="J93" s="50">
        <v>2061.615647501324</v>
      </c>
      <c r="K93" s="51">
        <v>380.48573293003722</v>
      </c>
      <c r="L93" s="52">
        <v>4</v>
      </c>
      <c r="M93" s="53">
        <v>2510.2113039260794</v>
      </c>
      <c r="N93" s="51">
        <v>617.40392671882125</v>
      </c>
      <c r="O93" s="54">
        <v>4</v>
      </c>
      <c r="P93" s="50">
        <v>675.25159110528875</v>
      </c>
      <c r="Q93" s="51">
        <v>164.72525893368851</v>
      </c>
      <c r="R93" s="52">
        <v>4</v>
      </c>
      <c r="S93" s="53">
        <v>867.97485301362985</v>
      </c>
      <c r="T93" s="51">
        <v>198.27518673713982</v>
      </c>
      <c r="U93" s="54">
        <v>4</v>
      </c>
      <c r="V93" s="35"/>
      <c r="W93" s="35"/>
      <c r="X93" s="35"/>
      <c r="Y93" s="35"/>
      <c r="Z93" s="35"/>
      <c r="AA93" s="35"/>
    </row>
    <row r="94" spans="1:27" ht="21" outlineLevel="2" x14ac:dyDescent="0.35">
      <c r="A94" s="446"/>
      <c r="B94" s="34"/>
      <c r="C94" s="34">
        <v>7</v>
      </c>
      <c r="D94" s="72">
        <v>98.073813638348383</v>
      </c>
      <c r="E94" s="73">
        <v>34.026891169228833</v>
      </c>
      <c r="F94" s="57">
        <v>4</v>
      </c>
      <c r="G94" s="58">
        <v>108.20599978387025</v>
      </c>
      <c r="H94" s="56">
        <v>19.40801437988755</v>
      </c>
      <c r="I94" s="59">
        <v>4</v>
      </c>
      <c r="J94" s="55">
        <v>1466.3753308526436</v>
      </c>
      <c r="K94" s="56">
        <v>261.86984921928411</v>
      </c>
      <c r="L94" s="57">
        <v>4</v>
      </c>
      <c r="M94" s="58">
        <v>2196.4045913612908</v>
      </c>
      <c r="N94" s="56">
        <v>117.4841752516808</v>
      </c>
      <c r="O94" s="59">
        <v>3</v>
      </c>
      <c r="P94" s="55">
        <v>546.69332463551928</v>
      </c>
      <c r="Q94" s="56">
        <v>71.087391477056599</v>
      </c>
      <c r="R94" s="57">
        <v>4</v>
      </c>
      <c r="S94" s="58">
        <v>831.70010524867996</v>
      </c>
      <c r="T94" s="56">
        <v>128.32191248433952</v>
      </c>
      <c r="U94" s="59">
        <v>3</v>
      </c>
      <c r="V94" s="35"/>
      <c r="W94" s="35"/>
      <c r="X94" s="35"/>
      <c r="Y94" s="35"/>
      <c r="Z94" s="35"/>
      <c r="AA94" s="35"/>
    </row>
    <row r="95" spans="1:27" ht="21" outlineLevel="2" x14ac:dyDescent="0.35">
      <c r="A95" s="446"/>
      <c r="B95" s="34"/>
      <c r="C95" s="34">
        <v>14</v>
      </c>
      <c r="D95" s="55">
        <v>109.49417878494772</v>
      </c>
      <c r="E95" s="56">
        <v>54.315953170280345</v>
      </c>
      <c r="F95" s="57">
        <v>4</v>
      </c>
      <c r="G95" s="74">
        <v>95.890970693683229</v>
      </c>
      <c r="H95" s="73">
        <v>25.606228365663664</v>
      </c>
      <c r="I95" s="59">
        <v>4</v>
      </c>
      <c r="J95" s="55">
        <v>1681.2306921460051</v>
      </c>
      <c r="K95" s="56">
        <v>357.87472796625656</v>
      </c>
      <c r="L95" s="57">
        <v>4</v>
      </c>
      <c r="M95" s="58">
        <v>2096.1963123426744</v>
      </c>
      <c r="N95" s="56">
        <v>513.90860851935486</v>
      </c>
      <c r="O95" s="59">
        <v>4</v>
      </c>
      <c r="P95" s="55">
        <v>582.08447619407093</v>
      </c>
      <c r="Q95" s="56">
        <v>128.01172906461335</v>
      </c>
      <c r="R95" s="57">
        <v>4</v>
      </c>
      <c r="S95" s="58">
        <v>811.70500126229865</v>
      </c>
      <c r="T95" s="56">
        <v>151.04247909658795</v>
      </c>
      <c r="U95" s="59">
        <v>4</v>
      </c>
      <c r="V95" s="35"/>
      <c r="W95" s="35"/>
      <c r="X95" s="35"/>
      <c r="Y95" s="35"/>
      <c r="Z95" s="35"/>
      <c r="AA95" s="35"/>
    </row>
    <row r="96" spans="1:27" ht="21" outlineLevel="2" x14ac:dyDescent="0.35">
      <c r="A96" s="446"/>
      <c r="B96" s="49" t="s">
        <v>48</v>
      </c>
      <c r="C96" s="49">
        <v>0</v>
      </c>
      <c r="D96" s="50">
        <v>368.35928750448568</v>
      </c>
      <c r="E96" s="51">
        <v>102.28472968364754</v>
      </c>
      <c r="F96" s="52">
        <v>4</v>
      </c>
      <c r="G96" s="53">
        <v>216.54199218290253</v>
      </c>
      <c r="H96" s="51">
        <v>63.688153891221717</v>
      </c>
      <c r="I96" s="54">
        <v>4</v>
      </c>
      <c r="J96" s="50">
        <v>3627.3703943298624</v>
      </c>
      <c r="K96" s="51">
        <v>494.45257290944727</v>
      </c>
      <c r="L96" s="52">
        <v>4</v>
      </c>
      <c r="M96" s="53">
        <v>4254.9217500945333</v>
      </c>
      <c r="N96" s="51">
        <v>1049.0188023277867</v>
      </c>
      <c r="O96" s="54">
        <v>4</v>
      </c>
      <c r="P96" s="50">
        <v>1587.642249938599</v>
      </c>
      <c r="Q96" s="51">
        <v>226.23571550192869</v>
      </c>
      <c r="R96" s="52">
        <v>4</v>
      </c>
      <c r="S96" s="53">
        <v>1212.0387571615552</v>
      </c>
      <c r="T96" s="51">
        <v>315.04264735575788</v>
      </c>
      <c r="U96" s="54">
        <v>4</v>
      </c>
      <c r="V96" s="35"/>
      <c r="W96" s="35"/>
      <c r="X96" s="35"/>
      <c r="Y96" s="35"/>
      <c r="Z96" s="35"/>
      <c r="AA96" s="35"/>
    </row>
    <row r="97" spans="1:27" ht="21" outlineLevel="2" x14ac:dyDescent="0.35">
      <c r="A97" s="446"/>
      <c r="B97" s="34"/>
      <c r="C97" s="34">
        <v>7</v>
      </c>
      <c r="D97" s="55">
        <v>787.21569110859718</v>
      </c>
      <c r="E97" s="56">
        <v>114.58049592944143</v>
      </c>
      <c r="F97" s="57">
        <v>4</v>
      </c>
      <c r="G97" s="58">
        <v>1382.7427428607464</v>
      </c>
      <c r="H97" s="56">
        <v>206.07870262948907</v>
      </c>
      <c r="I97" s="59">
        <v>3</v>
      </c>
      <c r="J97" s="55">
        <v>4298.7002415360066</v>
      </c>
      <c r="K97" s="56">
        <v>301.80560513271905</v>
      </c>
      <c r="L97" s="57">
        <v>4</v>
      </c>
      <c r="M97" s="58">
        <v>8784.4408449871862</v>
      </c>
      <c r="N97" s="56">
        <v>870.44725578211967</v>
      </c>
      <c r="O97" s="59">
        <v>3</v>
      </c>
      <c r="P97" s="55">
        <v>1741.7115652310661</v>
      </c>
      <c r="Q97" s="56">
        <v>145.76475646764374</v>
      </c>
      <c r="R97" s="57">
        <v>4</v>
      </c>
      <c r="S97" s="58">
        <v>2640.1893955699966</v>
      </c>
      <c r="T97" s="56">
        <v>139.31421103950672</v>
      </c>
      <c r="U97" s="59">
        <v>3</v>
      </c>
      <c r="V97" s="35"/>
      <c r="W97" s="35"/>
      <c r="X97" s="35"/>
      <c r="Y97" s="35"/>
      <c r="Z97" s="35"/>
      <c r="AA97" s="35"/>
    </row>
    <row r="98" spans="1:27" ht="21" outlineLevel="2" x14ac:dyDescent="0.35">
      <c r="A98" s="447"/>
      <c r="B98" s="60"/>
      <c r="C98" s="60">
        <v>14</v>
      </c>
      <c r="D98" s="61">
        <v>759.56723637191635</v>
      </c>
      <c r="E98" s="62">
        <v>267.42137928801867</v>
      </c>
      <c r="F98" s="63">
        <v>3</v>
      </c>
      <c r="G98" s="64">
        <v>1236.7207299147119</v>
      </c>
      <c r="H98" s="62">
        <v>207.15005180913394</v>
      </c>
      <c r="I98" s="65">
        <v>3</v>
      </c>
      <c r="J98" s="61">
        <v>4963.6017324424874</v>
      </c>
      <c r="K98" s="62">
        <v>750.78389438176862</v>
      </c>
      <c r="L98" s="63">
        <v>3</v>
      </c>
      <c r="M98" s="64">
        <v>9089.3794781783818</v>
      </c>
      <c r="N98" s="62">
        <v>672.24005883572863</v>
      </c>
      <c r="O98" s="65">
        <v>3</v>
      </c>
      <c r="P98" s="61">
        <v>1580.2619439726379</v>
      </c>
      <c r="Q98" s="62">
        <v>152.06789853344938</v>
      </c>
      <c r="R98" s="63">
        <v>3</v>
      </c>
      <c r="S98" s="64">
        <v>2928.0782143599977</v>
      </c>
      <c r="T98" s="62">
        <v>289.25773905826139</v>
      </c>
      <c r="U98" s="65">
        <v>3</v>
      </c>
      <c r="V98" s="35"/>
      <c r="W98" s="35"/>
      <c r="X98" s="35"/>
      <c r="Y98" s="35"/>
      <c r="Z98" s="35"/>
      <c r="AA98" s="35"/>
    </row>
    <row r="99" spans="1:27" ht="21" outlineLevel="1" x14ac:dyDescent="0.35">
      <c r="A99" s="35"/>
      <c r="B99" s="35"/>
      <c r="C99" s="35"/>
      <c r="D99" s="35"/>
      <c r="E99" s="35"/>
      <c r="F99" s="35"/>
      <c r="G99" s="35"/>
      <c r="H99" s="35"/>
      <c r="I99" s="9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</row>
    <row r="100" spans="1:27" ht="21" outlineLevel="1" x14ac:dyDescent="0.3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</row>
    <row r="104" spans="1:27" x14ac:dyDescent="0.3">
      <c r="A104" s="448"/>
      <c r="B104" s="448"/>
      <c r="C104" s="448"/>
      <c r="D104" s="448"/>
      <c r="E104" s="448"/>
      <c r="F104" s="448"/>
      <c r="G104" s="448"/>
      <c r="H104" s="448"/>
      <c r="I104" s="448"/>
      <c r="J104" s="448"/>
      <c r="K104" s="448"/>
      <c r="L104" s="448"/>
      <c r="M104" s="448"/>
      <c r="N104" s="448"/>
      <c r="O104" s="448"/>
      <c r="P104" s="448"/>
      <c r="Q104" s="448"/>
      <c r="R104" s="448"/>
      <c r="S104" s="448"/>
      <c r="T104" s="448"/>
      <c r="U104" s="448"/>
      <c r="V104" s="448"/>
      <c r="W104" s="448"/>
      <c r="X104" s="448"/>
      <c r="Y104" s="448"/>
      <c r="Z104" s="448"/>
    </row>
    <row r="105" spans="1:27" x14ac:dyDescent="0.3">
      <c r="A105" s="448"/>
      <c r="B105" s="448"/>
      <c r="C105" s="448"/>
      <c r="D105" s="448"/>
      <c r="E105" s="448"/>
      <c r="F105" s="448"/>
      <c r="G105" s="448"/>
      <c r="H105" s="448"/>
      <c r="I105" s="448"/>
      <c r="J105" s="448"/>
      <c r="K105" s="448"/>
      <c r="L105" s="448"/>
      <c r="M105" s="448"/>
      <c r="N105" s="448"/>
      <c r="O105" s="448"/>
      <c r="P105" s="448"/>
      <c r="Q105" s="448"/>
      <c r="R105" s="448"/>
      <c r="S105" s="448"/>
      <c r="T105" s="448"/>
      <c r="U105" s="448"/>
      <c r="V105" s="448"/>
      <c r="W105" s="448"/>
      <c r="X105" s="448"/>
      <c r="Y105" s="448"/>
      <c r="Z105" s="448"/>
    </row>
    <row r="106" spans="1:27" x14ac:dyDescent="0.3">
      <c r="A106" s="448"/>
      <c r="B106" s="448"/>
      <c r="C106" s="448"/>
      <c r="D106" s="448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</row>
    <row r="107" spans="1:27" ht="21" outlineLevel="1" x14ac:dyDescent="0.35">
      <c r="A107" s="375"/>
      <c r="B107" s="35"/>
      <c r="C107" s="442" t="s">
        <v>71</v>
      </c>
      <c r="D107" s="443"/>
      <c r="E107" s="443"/>
      <c r="F107" s="443"/>
      <c r="G107" s="443"/>
      <c r="H107" s="444"/>
      <c r="I107" s="442" t="s">
        <v>72</v>
      </c>
      <c r="J107" s="443"/>
      <c r="K107" s="443"/>
      <c r="L107" s="443"/>
      <c r="M107" s="443"/>
      <c r="N107" s="444"/>
      <c r="O107" s="442" t="s">
        <v>40</v>
      </c>
      <c r="P107" s="443"/>
      <c r="Q107" s="443"/>
      <c r="R107" s="443"/>
      <c r="S107" s="443"/>
      <c r="T107" s="444"/>
      <c r="U107" s="35"/>
      <c r="V107" s="35"/>
      <c r="W107" s="35"/>
      <c r="X107" s="35"/>
      <c r="Y107" s="35"/>
      <c r="Z107" s="35"/>
    </row>
    <row r="108" spans="1:27" ht="21" outlineLevel="2" x14ac:dyDescent="0.35">
      <c r="A108" s="35" t="s">
        <v>95</v>
      </c>
      <c r="B108" s="79"/>
      <c r="C108" s="442" t="s">
        <v>73</v>
      </c>
      <c r="D108" s="443"/>
      <c r="E108" s="444"/>
      <c r="F108" s="442" t="s">
        <v>74</v>
      </c>
      <c r="G108" s="443"/>
      <c r="H108" s="444"/>
      <c r="I108" s="442" t="s">
        <v>73</v>
      </c>
      <c r="J108" s="443"/>
      <c r="K108" s="444"/>
      <c r="L108" s="442" t="s">
        <v>74</v>
      </c>
      <c r="M108" s="443"/>
      <c r="N108" s="444"/>
      <c r="O108" s="442" t="s">
        <v>73</v>
      </c>
      <c r="P108" s="443"/>
      <c r="Q108" s="444"/>
      <c r="R108" s="442" t="s">
        <v>74</v>
      </c>
      <c r="S108" s="443"/>
      <c r="T108" s="444"/>
      <c r="U108" s="35"/>
      <c r="V108" s="35"/>
      <c r="W108" s="35"/>
      <c r="X108" s="35"/>
      <c r="Y108" s="35"/>
      <c r="Z108" s="35"/>
    </row>
    <row r="109" spans="1:27" ht="21" outlineLevel="2" x14ac:dyDescent="0.35">
      <c r="A109" s="35"/>
      <c r="B109" s="79"/>
      <c r="C109" s="103" t="s">
        <v>43</v>
      </c>
      <c r="D109" s="49" t="s">
        <v>44</v>
      </c>
      <c r="E109" s="104" t="s">
        <v>45</v>
      </c>
      <c r="F109" s="103" t="s">
        <v>43</v>
      </c>
      <c r="G109" s="49" t="s">
        <v>44</v>
      </c>
      <c r="H109" s="104" t="s">
        <v>45</v>
      </c>
      <c r="I109" s="103" t="s">
        <v>43</v>
      </c>
      <c r="J109" s="49" t="s">
        <v>44</v>
      </c>
      <c r="K109" s="104" t="s">
        <v>45</v>
      </c>
      <c r="L109" s="103" t="s">
        <v>43</v>
      </c>
      <c r="M109" s="49" t="s">
        <v>44</v>
      </c>
      <c r="N109" s="104" t="s">
        <v>45</v>
      </c>
      <c r="O109" s="103" t="s">
        <v>43</v>
      </c>
      <c r="P109" s="49" t="s">
        <v>44</v>
      </c>
      <c r="Q109" s="104" t="s">
        <v>45</v>
      </c>
      <c r="R109" s="103" t="s">
        <v>43</v>
      </c>
      <c r="S109" s="49" t="s">
        <v>44</v>
      </c>
      <c r="T109" s="104" t="s">
        <v>45</v>
      </c>
      <c r="U109" s="35"/>
      <c r="V109" s="35"/>
      <c r="W109" s="35"/>
      <c r="X109" s="35"/>
      <c r="Y109" s="35"/>
      <c r="Z109" s="35"/>
    </row>
    <row r="110" spans="1:27" ht="21" outlineLevel="2" x14ac:dyDescent="0.35">
      <c r="A110" s="445" t="s">
        <v>75</v>
      </c>
      <c r="B110" s="103" t="s">
        <v>18</v>
      </c>
      <c r="C110" s="105">
        <v>343.8281495331662</v>
      </c>
      <c r="D110" s="56">
        <v>93.116591883544316</v>
      </c>
      <c r="E110" s="106">
        <v>3</v>
      </c>
      <c r="F110" s="105">
        <v>146.02582096609765</v>
      </c>
      <c r="G110" s="56">
        <v>8.3184237441469797</v>
      </c>
      <c r="H110" s="106">
        <v>3</v>
      </c>
      <c r="I110" s="105">
        <v>364.47683170118972</v>
      </c>
      <c r="J110" s="56">
        <v>41.066611806111347</v>
      </c>
      <c r="K110" s="106">
        <v>3</v>
      </c>
      <c r="L110" s="107">
        <v>87.661501563358271</v>
      </c>
      <c r="M110" s="73">
        <v>28.180939579560238</v>
      </c>
      <c r="N110" s="106">
        <v>3</v>
      </c>
      <c r="O110" s="105">
        <v>271.67970870459413</v>
      </c>
      <c r="P110" s="56">
        <v>31.943995421527447</v>
      </c>
      <c r="Q110" s="106">
        <v>3</v>
      </c>
      <c r="R110" s="105">
        <v>105.67546221406535</v>
      </c>
      <c r="S110" s="56">
        <v>14.587139669723308</v>
      </c>
      <c r="T110" s="106">
        <v>3</v>
      </c>
      <c r="U110" s="35"/>
      <c r="V110" s="35"/>
      <c r="W110" s="35"/>
      <c r="X110" s="35"/>
      <c r="Y110" s="35"/>
      <c r="Z110" s="35"/>
    </row>
    <row r="111" spans="1:27" ht="21" outlineLevel="2" x14ac:dyDescent="0.35">
      <c r="A111" s="446"/>
      <c r="B111" s="108" t="s">
        <v>23</v>
      </c>
      <c r="C111" s="105">
        <v>304.10534168212502</v>
      </c>
      <c r="D111" s="56">
        <v>56.429157444956502</v>
      </c>
      <c r="E111" s="106">
        <v>3</v>
      </c>
      <c r="F111" s="105">
        <v>126.35328432125544</v>
      </c>
      <c r="G111" s="56">
        <v>13.735939502141086</v>
      </c>
      <c r="H111" s="106">
        <v>4</v>
      </c>
      <c r="I111" s="105">
        <v>488.12513377854958</v>
      </c>
      <c r="J111" s="56">
        <v>51.675567007732546</v>
      </c>
      <c r="K111" s="106">
        <v>3</v>
      </c>
      <c r="L111" s="105">
        <v>128.66505584775541</v>
      </c>
      <c r="M111" s="56">
        <v>27.063162936068736</v>
      </c>
      <c r="N111" s="106">
        <v>4</v>
      </c>
      <c r="O111" s="105">
        <v>391.5229714536286</v>
      </c>
      <c r="P111" s="56">
        <v>72.517737450850817</v>
      </c>
      <c r="Q111" s="106">
        <v>3</v>
      </c>
      <c r="R111" s="105">
        <v>167.22323182791544</v>
      </c>
      <c r="S111" s="56">
        <v>15.734729630108991</v>
      </c>
      <c r="T111" s="106">
        <v>4</v>
      </c>
      <c r="U111" s="35"/>
      <c r="V111" s="35"/>
      <c r="W111" s="35"/>
      <c r="X111" s="35"/>
      <c r="Y111" s="35"/>
      <c r="Z111" s="35"/>
    </row>
    <row r="112" spans="1:27" ht="21" outlineLevel="2" x14ac:dyDescent="0.35">
      <c r="A112" s="446"/>
      <c r="B112" s="108" t="s">
        <v>25</v>
      </c>
      <c r="C112" s="105">
        <v>287.4773298786522</v>
      </c>
      <c r="D112" s="56">
        <v>60.752110688323192</v>
      </c>
      <c r="E112" s="106">
        <v>4</v>
      </c>
      <c r="F112" s="105">
        <v>127.16157013164423</v>
      </c>
      <c r="G112" s="56">
        <v>24.383613842649986</v>
      </c>
      <c r="H112" s="106">
        <v>3</v>
      </c>
      <c r="I112" s="105">
        <v>499.456604346039</v>
      </c>
      <c r="J112" s="56">
        <v>60.506771919673113</v>
      </c>
      <c r="K112" s="106">
        <v>2</v>
      </c>
      <c r="L112" s="105">
        <v>164.10633188473685</v>
      </c>
      <c r="M112" s="56">
        <v>42.331113069830359</v>
      </c>
      <c r="N112" s="106">
        <v>3</v>
      </c>
      <c r="O112" s="105">
        <v>404.2579802874709</v>
      </c>
      <c r="P112" s="56">
        <v>42.299611375218142</v>
      </c>
      <c r="Q112" s="106">
        <v>2</v>
      </c>
      <c r="R112" s="105">
        <v>192.66878536048424</v>
      </c>
      <c r="S112" s="56">
        <v>11.102811307113161</v>
      </c>
      <c r="T112" s="106">
        <v>3</v>
      </c>
      <c r="U112" s="35"/>
      <c r="V112" s="35"/>
      <c r="W112" s="35"/>
      <c r="X112" s="35"/>
      <c r="Y112" s="35"/>
      <c r="Z112" s="35"/>
    </row>
    <row r="113" spans="1:26" ht="21" outlineLevel="2" x14ac:dyDescent="0.35">
      <c r="A113" s="446"/>
      <c r="B113" s="108" t="s">
        <v>22</v>
      </c>
      <c r="C113" s="105">
        <v>256.978173933167</v>
      </c>
      <c r="D113" s="56">
        <v>15.689591857063165</v>
      </c>
      <c r="E113" s="106">
        <v>3</v>
      </c>
      <c r="F113" s="105">
        <v>127.38718641718843</v>
      </c>
      <c r="G113" s="56">
        <v>43.270632184616318</v>
      </c>
      <c r="H113" s="106">
        <v>2</v>
      </c>
      <c r="I113" s="105">
        <v>121.23161369266097</v>
      </c>
      <c r="J113" s="56">
        <v>21.608642748512171</v>
      </c>
      <c r="K113" s="106">
        <v>2</v>
      </c>
      <c r="L113" s="107">
        <v>62.128602590025352</v>
      </c>
      <c r="M113" s="73">
        <v>14.649938389476045</v>
      </c>
      <c r="N113" s="106">
        <v>2</v>
      </c>
      <c r="O113" s="105">
        <v>262.06953279670711</v>
      </c>
      <c r="P113" s="56">
        <v>81.284147825146022</v>
      </c>
      <c r="Q113" s="106">
        <v>2</v>
      </c>
      <c r="R113" s="105">
        <v>159.30162719997662</v>
      </c>
      <c r="S113" s="56">
        <v>21.736743128291074</v>
      </c>
      <c r="T113" s="106">
        <v>2</v>
      </c>
      <c r="U113" s="35"/>
      <c r="V113" s="35"/>
      <c r="W113" s="35"/>
      <c r="X113" s="35"/>
      <c r="Y113" s="35"/>
      <c r="Z113" s="35"/>
    </row>
    <row r="114" spans="1:26" ht="21" outlineLevel="2" x14ac:dyDescent="0.35">
      <c r="A114" s="446"/>
      <c r="B114" s="108" t="s">
        <v>24</v>
      </c>
      <c r="C114" s="105">
        <v>355.08652576529664</v>
      </c>
      <c r="D114" s="56">
        <v>29.973369118919091</v>
      </c>
      <c r="E114" s="106">
        <v>2</v>
      </c>
      <c r="F114" s="105">
        <v>144.34381575611468</v>
      </c>
      <c r="G114" s="56">
        <v>73.224544640490805</v>
      </c>
      <c r="H114" s="106">
        <v>2</v>
      </c>
      <c r="I114" s="105">
        <v>250.71215450160526</v>
      </c>
      <c r="J114" s="56">
        <v>55.225506927056017</v>
      </c>
      <c r="K114" s="106">
        <v>2</v>
      </c>
      <c r="L114" s="105">
        <v>107.78152795882002</v>
      </c>
      <c r="M114" s="56">
        <v>14.861373509783535</v>
      </c>
      <c r="N114" s="106">
        <v>2</v>
      </c>
      <c r="O114" s="105">
        <v>503.82632402846525</v>
      </c>
      <c r="P114" s="56">
        <v>88.218392245189293</v>
      </c>
      <c r="Q114" s="106">
        <v>2</v>
      </c>
      <c r="R114" s="105">
        <v>208.22613003739332</v>
      </c>
      <c r="S114" s="56">
        <v>44.035806940370705</v>
      </c>
      <c r="T114" s="106">
        <v>2</v>
      </c>
      <c r="U114" s="35"/>
      <c r="V114" s="35"/>
      <c r="W114" s="35"/>
      <c r="X114" s="35"/>
      <c r="Y114" s="35"/>
      <c r="Z114" s="35"/>
    </row>
    <row r="115" spans="1:26" ht="21" outlineLevel="2" x14ac:dyDescent="0.35">
      <c r="A115" s="446"/>
      <c r="B115" s="108" t="s">
        <v>26</v>
      </c>
      <c r="C115" s="105">
        <v>315.43096962571326</v>
      </c>
      <c r="D115" s="56">
        <v>49.747052392300823</v>
      </c>
      <c r="E115" s="106">
        <v>3</v>
      </c>
      <c r="F115" s="105">
        <v>126.80444192593839</v>
      </c>
      <c r="G115" s="56">
        <v>9.5909469801987512</v>
      </c>
      <c r="H115" s="106">
        <v>2</v>
      </c>
      <c r="I115" s="105">
        <v>239.77375355349594</v>
      </c>
      <c r="J115" s="56">
        <v>4.1223290619981015</v>
      </c>
      <c r="K115" s="106">
        <v>2</v>
      </c>
      <c r="L115" s="105">
        <v>194.88151934994909</v>
      </c>
      <c r="M115" s="56">
        <v>22.099697405939899</v>
      </c>
      <c r="N115" s="106">
        <v>2</v>
      </c>
      <c r="O115" s="105">
        <v>474.0806743252723</v>
      </c>
      <c r="P115" s="56">
        <v>50.12407389660666</v>
      </c>
      <c r="Q115" s="106">
        <v>2</v>
      </c>
      <c r="R115" s="105">
        <v>374.1159895420443</v>
      </c>
      <c r="S115" s="56">
        <v>33.378202225281647</v>
      </c>
      <c r="T115" s="106">
        <v>2</v>
      </c>
      <c r="U115" s="35"/>
      <c r="V115" s="35"/>
      <c r="W115" s="35"/>
      <c r="X115" s="35"/>
      <c r="Y115" s="35"/>
      <c r="Z115" s="35"/>
    </row>
    <row r="116" spans="1:26" ht="21" outlineLevel="2" x14ac:dyDescent="0.35">
      <c r="A116" s="447"/>
      <c r="B116" s="109" t="s">
        <v>76</v>
      </c>
      <c r="C116" s="110">
        <v>36.494600972233556</v>
      </c>
      <c r="D116" s="76">
        <v>4.5972761700705052</v>
      </c>
      <c r="E116" s="111">
        <v>4</v>
      </c>
      <c r="F116" s="112">
        <v>8.8895197880305563</v>
      </c>
      <c r="G116" s="92">
        <v>0.89959710227447065</v>
      </c>
      <c r="H116" s="111">
        <v>4</v>
      </c>
      <c r="I116" s="110">
        <v>63.6808963228872</v>
      </c>
      <c r="J116" s="76">
        <v>5.5607073890760628</v>
      </c>
      <c r="K116" s="111">
        <v>4</v>
      </c>
      <c r="L116" s="110">
        <v>26.138307182589816</v>
      </c>
      <c r="M116" s="76">
        <v>1.0170470644632428</v>
      </c>
      <c r="N116" s="111">
        <v>4</v>
      </c>
      <c r="O116" s="110">
        <v>77.942709325420026</v>
      </c>
      <c r="P116" s="76">
        <v>14.669155207079685</v>
      </c>
      <c r="Q116" s="111">
        <v>4</v>
      </c>
      <c r="R116" s="110">
        <v>56.691395644628578</v>
      </c>
      <c r="S116" s="76">
        <v>4.9386275407492128</v>
      </c>
      <c r="T116" s="111">
        <v>4</v>
      </c>
      <c r="U116" s="35"/>
      <c r="V116" s="35"/>
      <c r="W116" s="35"/>
      <c r="X116" s="35"/>
      <c r="Y116" s="35"/>
      <c r="Z116" s="35"/>
    </row>
    <row r="117" spans="1:26" ht="21" outlineLevel="1" x14ac:dyDescent="0.35">
      <c r="A117" s="79"/>
      <c r="B117" s="114"/>
      <c r="C117" s="115"/>
      <c r="D117" s="56"/>
      <c r="E117" s="57"/>
      <c r="F117" s="115"/>
      <c r="G117" s="56"/>
      <c r="H117" s="57"/>
      <c r="I117" s="115"/>
      <c r="J117" s="56"/>
      <c r="K117" s="57"/>
      <c r="L117" s="115"/>
      <c r="M117" s="56"/>
      <c r="N117" s="57"/>
      <c r="O117" s="115"/>
      <c r="P117" s="56"/>
      <c r="Q117" s="57"/>
      <c r="R117" s="115"/>
      <c r="S117" s="56"/>
      <c r="T117" s="57"/>
      <c r="U117" s="35"/>
      <c r="V117" s="35"/>
      <c r="W117" s="35"/>
      <c r="X117" s="35"/>
      <c r="Y117" s="35"/>
      <c r="Z117" s="35"/>
    </row>
    <row r="118" spans="1:26" ht="21" outlineLevel="1" x14ac:dyDescent="0.35">
      <c r="A118" s="79"/>
      <c r="B118" s="114"/>
      <c r="C118" s="115"/>
      <c r="D118" s="56"/>
      <c r="E118" s="57"/>
      <c r="F118" s="115"/>
      <c r="G118" s="56"/>
      <c r="H118" s="57"/>
      <c r="I118" s="115"/>
      <c r="J118" s="56"/>
      <c r="K118" s="57"/>
      <c r="L118" s="115"/>
      <c r="M118" s="56"/>
      <c r="N118" s="57"/>
      <c r="O118" s="115"/>
      <c r="P118" s="56"/>
      <c r="Q118" s="57"/>
      <c r="R118" s="115"/>
      <c r="S118" s="56"/>
      <c r="T118" s="57"/>
      <c r="U118" s="35"/>
      <c r="V118" s="35"/>
      <c r="W118" s="35"/>
      <c r="X118" s="35"/>
      <c r="Y118" s="35"/>
      <c r="Z118" s="35"/>
    </row>
    <row r="119" spans="1:26" ht="21" outlineLevel="1" x14ac:dyDescent="0.3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21" outlineLevel="1" x14ac:dyDescent="0.35">
      <c r="A120" s="35"/>
      <c r="B120" s="35"/>
      <c r="C120" s="442" t="s">
        <v>49</v>
      </c>
      <c r="D120" s="443"/>
      <c r="E120" s="443"/>
      <c r="F120" s="443"/>
      <c r="G120" s="443"/>
      <c r="H120" s="444"/>
      <c r="I120" s="442" t="s">
        <v>50</v>
      </c>
      <c r="J120" s="443"/>
      <c r="K120" s="443"/>
      <c r="L120" s="443"/>
      <c r="M120" s="443"/>
      <c r="N120" s="444"/>
      <c r="O120" s="442" t="s">
        <v>51</v>
      </c>
      <c r="P120" s="443"/>
      <c r="Q120" s="443"/>
      <c r="R120" s="443"/>
      <c r="S120" s="443"/>
      <c r="T120" s="444"/>
      <c r="U120" s="442" t="s">
        <v>52</v>
      </c>
      <c r="V120" s="443"/>
      <c r="W120" s="443"/>
      <c r="X120" s="443"/>
      <c r="Y120" s="443"/>
      <c r="Z120" s="444"/>
    </row>
    <row r="121" spans="1:26" ht="21" outlineLevel="2" x14ac:dyDescent="0.35">
      <c r="A121" s="35" t="s">
        <v>95</v>
      </c>
      <c r="B121" s="35"/>
      <c r="C121" s="442" t="s">
        <v>73</v>
      </c>
      <c r="D121" s="443"/>
      <c r="E121" s="444"/>
      <c r="F121" s="442" t="s">
        <v>74</v>
      </c>
      <c r="G121" s="443"/>
      <c r="H121" s="444"/>
      <c r="I121" s="442" t="s">
        <v>73</v>
      </c>
      <c r="J121" s="443"/>
      <c r="K121" s="444"/>
      <c r="L121" s="442" t="s">
        <v>74</v>
      </c>
      <c r="M121" s="443"/>
      <c r="N121" s="444"/>
      <c r="O121" s="442" t="s">
        <v>73</v>
      </c>
      <c r="P121" s="443"/>
      <c r="Q121" s="444"/>
      <c r="R121" s="442" t="s">
        <v>74</v>
      </c>
      <c r="S121" s="443"/>
      <c r="T121" s="444"/>
      <c r="U121" s="442" t="s">
        <v>73</v>
      </c>
      <c r="V121" s="443"/>
      <c r="W121" s="444"/>
      <c r="X121" s="442" t="s">
        <v>74</v>
      </c>
      <c r="Y121" s="443"/>
      <c r="Z121" s="444"/>
    </row>
    <row r="122" spans="1:26" ht="21" outlineLevel="2" x14ac:dyDescent="0.35">
      <c r="A122" s="35"/>
      <c r="B122" s="35"/>
      <c r="C122" s="103" t="s">
        <v>43</v>
      </c>
      <c r="D122" s="49" t="s">
        <v>44</v>
      </c>
      <c r="E122" s="104" t="s">
        <v>45</v>
      </c>
      <c r="F122" s="103" t="s">
        <v>43</v>
      </c>
      <c r="G122" s="49" t="s">
        <v>44</v>
      </c>
      <c r="H122" s="104" t="s">
        <v>45</v>
      </c>
      <c r="I122" s="103" t="s">
        <v>43</v>
      </c>
      <c r="J122" s="49" t="s">
        <v>44</v>
      </c>
      <c r="K122" s="104" t="s">
        <v>45</v>
      </c>
      <c r="L122" s="103" t="s">
        <v>43</v>
      </c>
      <c r="M122" s="49" t="s">
        <v>44</v>
      </c>
      <c r="N122" s="104" t="s">
        <v>45</v>
      </c>
      <c r="O122" s="103" t="s">
        <v>43</v>
      </c>
      <c r="P122" s="49" t="s">
        <v>44</v>
      </c>
      <c r="Q122" s="104" t="s">
        <v>45</v>
      </c>
      <c r="R122" s="103" t="s">
        <v>43</v>
      </c>
      <c r="S122" s="49" t="s">
        <v>44</v>
      </c>
      <c r="T122" s="104" t="s">
        <v>45</v>
      </c>
      <c r="U122" s="103" t="s">
        <v>43</v>
      </c>
      <c r="V122" s="49" t="s">
        <v>44</v>
      </c>
      <c r="W122" s="104" t="s">
        <v>45</v>
      </c>
      <c r="X122" s="103" t="s">
        <v>43</v>
      </c>
      <c r="Y122" s="49" t="s">
        <v>44</v>
      </c>
      <c r="Z122" s="104" t="s">
        <v>45</v>
      </c>
    </row>
    <row r="123" spans="1:26" ht="21" outlineLevel="2" x14ac:dyDescent="0.35">
      <c r="A123" s="445" t="s">
        <v>75</v>
      </c>
      <c r="B123" s="103" t="s">
        <v>18</v>
      </c>
      <c r="C123" s="107">
        <v>11.623435282102093</v>
      </c>
      <c r="D123" s="73">
        <v>1.2637472105122751</v>
      </c>
      <c r="E123" s="106">
        <v>3</v>
      </c>
      <c r="F123" s="116">
        <v>3.9002272353896976</v>
      </c>
      <c r="G123" s="67">
        <v>1.1840406004421742</v>
      </c>
      <c r="H123" s="106">
        <v>3</v>
      </c>
      <c r="I123" s="105">
        <v>78.334005801674081</v>
      </c>
      <c r="J123" s="56">
        <v>3.7577504188997324</v>
      </c>
      <c r="K123" s="106">
        <v>3</v>
      </c>
      <c r="L123" s="107">
        <v>35.425193095398079</v>
      </c>
      <c r="M123" s="73">
        <v>4.6290766162136885</v>
      </c>
      <c r="N123" s="106">
        <v>3</v>
      </c>
      <c r="O123" s="105">
        <v>76.47569602622653</v>
      </c>
      <c r="P123" s="56">
        <v>38.553405922794951</v>
      </c>
      <c r="Q123" s="106">
        <v>3</v>
      </c>
      <c r="R123" s="107">
        <v>13.804229673888637</v>
      </c>
      <c r="S123" s="73">
        <v>2.0984973707532362</v>
      </c>
      <c r="T123" s="106">
        <v>3</v>
      </c>
      <c r="U123" s="105">
        <v>426.78655208391916</v>
      </c>
      <c r="V123" s="56">
        <v>37.743286463986642</v>
      </c>
      <c r="W123" s="106">
        <v>3</v>
      </c>
      <c r="X123" s="107">
        <v>172.227939368482</v>
      </c>
      <c r="Y123" s="73">
        <v>24.491726644168182</v>
      </c>
      <c r="Z123" s="106">
        <v>3</v>
      </c>
    </row>
    <row r="124" spans="1:26" ht="21" outlineLevel="2" x14ac:dyDescent="0.35">
      <c r="A124" s="446"/>
      <c r="B124" s="108" t="s">
        <v>23</v>
      </c>
      <c r="C124" s="107">
        <v>16.845807446543823</v>
      </c>
      <c r="D124" s="73">
        <v>0.28210764401410016</v>
      </c>
      <c r="E124" s="106">
        <v>3</v>
      </c>
      <c r="F124" s="116">
        <v>5.1864312881080528</v>
      </c>
      <c r="G124" s="67">
        <v>0.73902223015540269</v>
      </c>
      <c r="H124" s="106">
        <v>4</v>
      </c>
      <c r="I124" s="107">
        <v>52.134472491891792</v>
      </c>
      <c r="J124" s="73">
        <v>11.588816581799438</v>
      </c>
      <c r="K124" s="106">
        <v>3</v>
      </c>
      <c r="L124" s="107">
        <v>31.433019706059085</v>
      </c>
      <c r="M124" s="73">
        <v>5.2454473305941267</v>
      </c>
      <c r="N124" s="106">
        <v>4</v>
      </c>
      <c r="O124" s="107">
        <v>19.887351394211137</v>
      </c>
      <c r="P124" s="73">
        <v>15.912020464086984</v>
      </c>
      <c r="Q124" s="106">
        <v>3</v>
      </c>
      <c r="R124" s="107">
        <v>23.107964764405967</v>
      </c>
      <c r="S124" s="73">
        <v>6.3919198718410772</v>
      </c>
      <c r="T124" s="106">
        <v>4</v>
      </c>
      <c r="U124" s="105">
        <v>360.29737686381389</v>
      </c>
      <c r="V124" s="56">
        <v>41.450778606745487</v>
      </c>
      <c r="W124" s="106">
        <v>3</v>
      </c>
      <c r="X124" s="105">
        <v>234.72130939237718</v>
      </c>
      <c r="Y124" s="56">
        <v>12.619767923593322</v>
      </c>
      <c r="Z124" s="106">
        <v>4</v>
      </c>
    </row>
    <row r="125" spans="1:26" ht="21" outlineLevel="2" x14ac:dyDescent="0.35">
      <c r="A125" s="446"/>
      <c r="B125" s="108" t="s">
        <v>25</v>
      </c>
      <c r="C125" s="107">
        <v>18.135587557438509</v>
      </c>
      <c r="D125" s="73">
        <v>3.0869376686234276</v>
      </c>
      <c r="E125" s="106">
        <v>2</v>
      </c>
      <c r="F125" s="107">
        <v>6.4542768158529613</v>
      </c>
      <c r="G125" s="73">
        <v>2.2441069026780216</v>
      </c>
      <c r="H125" s="106">
        <v>3</v>
      </c>
      <c r="I125" s="107">
        <v>57.949647042898192</v>
      </c>
      <c r="J125" s="73">
        <v>16.900079714525983</v>
      </c>
      <c r="K125" s="106">
        <v>2</v>
      </c>
      <c r="L125" s="107">
        <v>38.090450675841673</v>
      </c>
      <c r="M125" s="73">
        <v>4.9074223483867918</v>
      </c>
      <c r="N125" s="106">
        <v>3</v>
      </c>
      <c r="O125" s="107">
        <v>9.5225260868252271</v>
      </c>
      <c r="P125" s="73">
        <v>3.1426693474025993</v>
      </c>
      <c r="Q125" s="106">
        <v>2</v>
      </c>
      <c r="R125" s="107">
        <v>20.228045330292399</v>
      </c>
      <c r="S125" s="73">
        <v>8.9510834706473119</v>
      </c>
      <c r="T125" s="106">
        <v>3</v>
      </c>
      <c r="U125" s="105">
        <v>345.22239383244261</v>
      </c>
      <c r="V125" s="56">
        <v>51.673526887297996</v>
      </c>
      <c r="W125" s="106">
        <v>4</v>
      </c>
      <c r="X125" s="105">
        <v>235.55019103634879</v>
      </c>
      <c r="Y125" s="56">
        <v>24.824316915469574</v>
      </c>
      <c r="Z125" s="106">
        <v>3</v>
      </c>
    </row>
    <row r="126" spans="1:26" ht="21" outlineLevel="2" x14ac:dyDescent="0.35">
      <c r="A126" s="446"/>
      <c r="B126" s="108" t="s">
        <v>22</v>
      </c>
      <c r="C126" s="116">
        <v>7.3397796828038091</v>
      </c>
      <c r="D126" s="67">
        <v>1.3464980266264754</v>
      </c>
      <c r="E126" s="106">
        <v>2</v>
      </c>
      <c r="F126" s="116">
        <v>3.3171839397450231</v>
      </c>
      <c r="G126" s="67">
        <v>0.57460356507688737</v>
      </c>
      <c r="H126" s="106">
        <v>2</v>
      </c>
      <c r="I126" s="105">
        <v>100.77313279116439</v>
      </c>
      <c r="J126" s="56">
        <v>18.626994317817346</v>
      </c>
      <c r="K126" s="106">
        <v>2</v>
      </c>
      <c r="L126" s="105">
        <v>72.119592902675663</v>
      </c>
      <c r="M126" s="56">
        <v>21.496601064914405</v>
      </c>
      <c r="N126" s="106">
        <v>2</v>
      </c>
      <c r="O126" s="105">
        <v>65.7673290880401</v>
      </c>
      <c r="P126" s="56">
        <v>39.736554311848728</v>
      </c>
      <c r="Q126" s="106">
        <v>2</v>
      </c>
      <c r="R126" s="105">
        <v>42.254530000373109</v>
      </c>
      <c r="S126" s="56">
        <v>21.602172367154548</v>
      </c>
      <c r="T126" s="106">
        <v>2</v>
      </c>
      <c r="U126" s="105">
        <v>229.91275943634164</v>
      </c>
      <c r="V126" s="56">
        <v>67.810481377695226</v>
      </c>
      <c r="W126" s="106">
        <v>3</v>
      </c>
      <c r="X126" s="105">
        <v>175.01879412417352</v>
      </c>
      <c r="Y126" s="56">
        <v>19.687168548435572</v>
      </c>
      <c r="Z126" s="106">
        <v>2</v>
      </c>
    </row>
    <row r="127" spans="1:26" ht="21" outlineLevel="2" x14ac:dyDescent="0.35">
      <c r="A127" s="446"/>
      <c r="B127" s="108" t="s">
        <v>24</v>
      </c>
      <c r="C127" s="107">
        <v>15.61835057000077</v>
      </c>
      <c r="D127" s="73">
        <v>1.4798411492243924</v>
      </c>
      <c r="E127" s="106">
        <v>2</v>
      </c>
      <c r="F127" s="107">
        <v>7.8796614288641553</v>
      </c>
      <c r="G127" s="73">
        <v>1.4836270416420012</v>
      </c>
      <c r="H127" s="106">
        <v>2</v>
      </c>
      <c r="I127" s="105">
        <v>120.85504254394112</v>
      </c>
      <c r="J127" s="56">
        <v>27.27397371487352</v>
      </c>
      <c r="K127" s="106">
        <v>2</v>
      </c>
      <c r="L127" s="107">
        <v>71.08486779206433</v>
      </c>
      <c r="M127" s="73">
        <v>5.4588423910875203</v>
      </c>
      <c r="N127" s="106">
        <v>2</v>
      </c>
      <c r="O127" s="105">
        <v>189.66144851878875</v>
      </c>
      <c r="P127" s="56">
        <v>17.435743623481631</v>
      </c>
      <c r="Q127" s="106">
        <v>2</v>
      </c>
      <c r="R127" s="105">
        <v>52.485168822133382</v>
      </c>
      <c r="S127" s="56">
        <v>43.549317450470475</v>
      </c>
      <c r="T127" s="106">
        <v>2</v>
      </c>
      <c r="U127" s="105">
        <v>381.78698894673772</v>
      </c>
      <c r="V127" s="56">
        <v>47.785835647049282</v>
      </c>
      <c r="W127" s="106">
        <v>3</v>
      </c>
      <c r="X127" s="105">
        <v>207.23845111324454</v>
      </c>
      <c r="Y127" s="56">
        <v>10.362809696962044</v>
      </c>
      <c r="Z127" s="106">
        <v>2</v>
      </c>
    </row>
    <row r="128" spans="1:26" ht="21" outlineLevel="2" x14ac:dyDescent="0.35">
      <c r="A128" s="446"/>
      <c r="B128" s="108" t="s">
        <v>26</v>
      </c>
      <c r="C128" s="107">
        <v>18.163791155897218</v>
      </c>
      <c r="D128" s="73">
        <v>2.8804280732714811</v>
      </c>
      <c r="E128" s="106">
        <v>2</v>
      </c>
      <c r="F128" s="107">
        <v>17.863281450228413</v>
      </c>
      <c r="G128" s="73">
        <v>5.5251924304595956</v>
      </c>
      <c r="H128" s="106">
        <v>2</v>
      </c>
      <c r="I128" s="107">
        <v>39.763583498006895</v>
      </c>
      <c r="J128" s="73">
        <v>0.47325442139113133</v>
      </c>
      <c r="K128" s="106">
        <v>2</v>
      </c>
      <c r="L128" s="107">
        <v>57.15789925972377</v>
      </c>
      <c r="M128" s="73">
        <v>40.192346296565134</v>
      </c>
      <c r="N128" s="106">
        <v>2</v>
      </c>
      <c r="O128" s="105">
        <v>188.98524139041865</v>
      </c>
      <c r="P128" s="56">
        <v>15.050252789093019</v>
      </c>
      <c r="Q128" s="106">
        <v>2</v>
      </c>
      <c r="R128" s="107">
        <v>35.437865591504945</v>
      </c>
      <c r="S128" s="73">
        <v>32.088262449647807</v>
      </c>
      <c r="T128" s="106">
        <v>2</v>
      </c>
      <c r="U128" s="105">
        <v>437.69969574939614</v>
      </c>
      <c r="V128" s="56">
        <v>14.623996147530717</v>
      </c>
      <c r="W128" s="106">
        <v>3</v>
      </c>
      <c r="X128" s="105">
        <v>302.63860609432055</v>
      </c>
      <c r="Y128" s="56">
        <v>86.563738217327739</v>
      </c>
      <c r="Z128" s="106">
        <v>2</v>
      </c>
    </row>
    <row r="129" spans="1:26" ht="21" outlineLevel="2" x14ac:dyDescent="0.35">
      <c r="A129" s="447"/>
      <c r="B129" s="109" t="s">
        <v>76</v>
      </c>
      <c r="C129" s="110">
        <v>16.741871531434086</v>
      </c>
      <c r="D129" s="76">
        <v>3.6029695275215623</v>
      </c>
      <c r="E129" s="111">
        <v>4</v>
      </c>
      <c r="F129" s="110">
        <v>7.4164989115291942</v>
      </c>
      <c r="G129" s="76">
        <v>0.8318365032364391</v>
      </c>
      <c r="H129" s="111">
        <v>4</v>
      </c>
      <c r="I129" s="113">
        <v>132.01989935034004</v>
      </c>
      <c r="J129" s="62">
        <v>38.082775562346143</v>
      </c>
      <c r="K129" s="111">
        <v>4</v>
      </c>
      <c r="L129" s="113">
        <v>76.919759241820827</v>
      </c>
      <c r="M129" s="62">
        <v>2.0027942765213527</v>
      </c>
      <c r="N129" s="111">
        <v>3</v>
      </c>
      <c r="O129" s="110">
        <v>33.686327111164786</v>
      </c>
      <c r="P129" s="76">
        <v>1.6347225037561703</v>
      </c>
      <c r="Q129" s="111">
        <v>3</v>
      </c>
      <c r="R129" s="113">
        <v>54.432151524526631</v>
      </c>
      <c r="S129" s="62">
        <v>23.021367446235239</v>
      </c>
      <c r="T129" s="111">
        <v>4</v>
      </c>
      <c r="U129" s="110">
        <v>81.082371104085624</v>
      </c>
      <c r="V129" s="76">
        <v>3.1642743536810221</v>
      </c>
      <c r="W129" s="111">
        <v>3</v>
      </c>
      <c r="X129" s="110">
        <v>50.919841504944621</v>
      </c>
      <c r="Y129" s="76">
        <v>3.9349443817225582</v>
      </c>
      <c r="Z129" s="111">
        <v>4</v>
      </c>
    </row>
    <row r="130" spans="1:26" ht="21" outlineLevel="1" x14ac:dyDescent="0.35">
      <c r="A130" s="79"/>
      <c r="B130" s="114"/>
      <c r="C130" s="115"/>
      <c r="D130" s="56"/>
      <c r="E130" s="57"/>
      <c r="F130" s="115"/>
      <c r="G130" s="56"/>
      <c r="H130" s="57"/>
      <c r="I130" s="115"/>
      <c r="J130" s="56"/>
      <c r="K130" s="57"/>
      <c r="L130" s="115"/>
      <c r="M130" s="56"/>
      <c r="N130" s="57"/>
      <c r="O130" s="115"/>
      <c r="P130" s="56"/>
      <c r="Q130" s="57"/>
      <c r="R130" s="115"/>
      <c r="S130" s="56"/>
      <c r="T130" s="57"/>
      <c r="U130" s="115"/>
      <c r="V130" s="56"/>
      <c r="W130" s="57"/>
      <c r="X130" s="115"/>
      <c r="Y130" s="56"/>
      <c r="Z130" s="57"/>
    </row>
    <row r="131" spans="1:26" ht="21" outlineLevel="1" x14ac:dyDescent="0.35">
      <c r="A131" s="79"/>
      <c r="B131" s="114"/>
      <c r="C131" s="115"/>
      <c r="D131" s="56"/>
      <c r="E131" s="57"/>
      <c r="F131" s="115"/>
      <c r="G131" s="56"/>
      <c r="H131" s="57"/>
      <c r="I131" s="115"/>
      <c r="J131" s="56"/>
      <c r="K131" s="57"/>
      <c r="L131" s="115"/>
      <c r="M131" s="56"/>
      <c r="N131" s="57"/>
      <c r="O131" s="115"/>
      <c r="P131" s="56"/>
      <c r="Q131" s="57"/>
      <c r="R131" s="115"/>
      <c r="S131" s="56"/>
      <c r="T131" s="57"/>
      <c r="U131" s="115"/>
      <c r="V131" s="56"/>
      <c r="W131" s="57"/>
      <c r="X131" s="115"/>
      <c r="Y131" s="56"/>
      <c r="Z131" s="57"/>
    </row>
    <row r="132" spans="1:26" ht="21" outlineLevel="1" x14ac:dyDescent="0.3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21" outlineLevel="1" x14ac:dyDescent="0.35">
      <c r="A133" s="35"/>
      <c r="B133" s="35"/>
      <c r="C133" s="442" t="s">
        <v>53</v>
      </c>
      <c r="D133" s="443"/>
      <c r="E133" s="443"/>
      <c r="F133" s="443"/>
      <c r="G133" s="443"/>
      <c r="H133" s="444"/>
      <c r="I133" s="442" t="s">
        <v>54</v>
      </c>
      <c r="J133" s="443"/>
      <c r="K133" s="443"/>
      <c r="L133" s="443"/>
      <c r="M133" s="443"/>
      <c r="N133" s="444"/>
      <c r="O133" s="442" t="s">
        <v>55</v>
      </c>
      <c r="P133" s="443"/>
      <c r="Q133" s="443"/>
      <c r="R133" s="443"/>
      <c r="S133" s="443"/>
      <c r="T133" s="444"/>
      <c r="U133" s="35"/>
      <c r="V133" s="35"/>
      <c r="W133" s="35"/>
      <c r="X133" s="35"/>
      <c r="Y133" s="35"/>
      <c r="Z133" s="35"/>
    </row>
    <row r="134" spans="1:26" ht="21" outlineLevel="2" x14ac:dyDescent="0.35">
      <c r="A134" s="35" t="s">
        <v>95</v>
      </c>
      <c r="B134" s="35"/>
      <c r="C134" s="442" t="s">
        <v>73</v>
      </c>
      <c r="D134" s="443"/>
      <c r="E134" s="444"/>
      <c r="F134" s="442" t="s">
        <v>74</v>
      </c>
      <c r="G134" s="443"/>
      <c r="H134" s="444"/>
      <c r="I134" s="442" t="s">
        <v>73</v>
      </c>
      <c r="J134" s="443"/>
      <c r="K134" s="444"/>
      <c r="L134" s="442" t="s">
        <v>74</v>
      </c>
      <c r="M134" s="443"/>
      <c r="N134" s="444"/>
      <c r="O134" s="442" t="s">
        <v>73</v>
      </c>
      <c r="P134" s="443"/>
      <c r="Q134" s="444"/>
      <c r="R134" s="442" t="s">
        <v>74</v>
      </c>
      <c r="S134" s="443"/>
      <c r="T134" s="444"/>
      <c r="U134" s="35"/>
      <c r="V134" s="35"/>
      <c r="W134" s="35"/>
      <c r="X134" s="35"/>
      <c r="Y134" s="35"/>
      <c r="Z134" s="35"/>
    </row>
    <row r="135" spans="1:26" ht="21" outlineLevel="2" x14ac:dyDescent="0.35">
      <c r="A135" s="35"/>
      <c r="B135" s="35"/>
      <c r="C135" s="103" t="s">
        <v>43</v>
      </c>
      <c r="D135" s="49" t="s">
        <v>44</v>
      </c>
      <c r="E135" s="104" t="s">
        <v>45</v>
      </c>
      <c r="F135" s="103" t="s">
        <v>43</v>
      </c>
      <c r="G135" s="49" t="s">
        <v>44</v>
      </c>
      <c r="H135" s="104" t="s">
        <v>45</v>
      </c>
      <c r="I135" s="103" t="s">
        <v>43</v>
      </c>
      <c r="J135" s="49" t="s">
        <v>44</v>
      </c>
      <c r="K135" s="104" t="s">
        <v>45</v>
      </c>
      <c r="L135" s="103" t="s">
        <v>43</v>
      </c>
      <c r="M135" s="49" t="s">
        <v>44</v>
      </c>
      <c r="N135" s="104" t="s">
        <v>45</v>
      </c>
      <c r="O135" s="103" t="s">
        <v>43</v>
      </c>
      <c r="P135" s="49" t="s">
        <v>44</v>
      </c>
      <c r="Q135" s="104" t="s">
        <v>45</v>
      </c>
      <c r="R135" s="103" t="s">
        <v>43</v>
      </c>
      <c r="S135" s="49" t="s">
        <v>44</v>
      </c>
      <c r="T135" s="104" t="s">
        <v>45</v>
      </c>
      <c r="U135" s="35"/>
      <c r="V135" s="35"/>
      <c r="W135" s="35"/>
      <c r="X135" s="35"/>
      <c r="Y135" s="35"/>
      <c r="Z135" s="35"/>
    </row>
    <row r="136" spans="1:26" ht="21" outlineLevel="2" x14ac:dyDescent="0.35">
      <c r="A136" s="445" t="s">
        <v>75</v>
      </c>
      <c r="B136" s="103" t="s">
        <v>18</v>
      </c>
      <c r="C136" s="105">
        <v>1936.7244898572335</v>
      </c>
      <c r="D136" s="56">
        <v>241.51318115364066</v>
      </c>
      <c r="E136" s="106">
        <v>3</v>
      </c>
      <c r="F136" s="105">
        <v>578.70592514881753</v>
      </c>
      <c r="G136" s="56">
        <v>149.08534132574528</v>
      </c>
      <c r="H136" s="106">
        <v>3</v>
      </c>
      <c r="I136" s="105">
        <v>258.02683479543555</v>
      </c>
      <c r="J136" s="56">
        <v>48.134970665173164</v>
      </c>
      <c r="K136" s="106">
        <v>3</v>
      </c>
      <c r="L136" s="107">
        <v>83.053769728046149</v>
      </c>
      <c r="M136" s="73">
        <v>58.39956598544741</v>
      </c>
      <c r="N136" s="106">
        <v>3</v>
      </c>
      <c r="O136" s="107">
        <v>19.421160026485854</v>
      </c>
      <c r="P136" s="73">
        <v>5.0155220787712427</v>
      </c>
      <c r="Q136" s="106">
        <v>3</v>
      </c>
      <c r="R136" s="107">
        <v>10.319781960490676</v>
      </c>
      <c r="S136" s="73">
        <v>4.4117015699542383</v>
      </c>
      <c r="T136" s="106">
        <v>3</v>
      </c>
      <c r="U136" s="35"/>
      <c r="V136" s="35"/>
      <c r="W136" s="35"/>
      <c r="X136" s="35"/>
      <c r="Y136" s="35"/>
      <c r="Z136" s="35"/>
    </row>
    <row r="137" spans="1:26" ht="21" outlineLevel="2" x14ac:dyDescent="0.35">
      <c r="A137" s="446"/>
      <c r="B137" s="108" t="s">
        <v>23</v>
      </c>
      <c r="C137" s="105">
        <v>2270.910938361083</v>
      </c>
      <c r="D137" s="56">
        <v>259.93412290903024</v>
      </c>
      <c r="E137" s="106">
        <v>3</v>
      </c>
      <c r="F137" s="105">
        <v>1181.7466580511875</v>
      </c>
      <c r="G137" s="56">
        <v>127.35259366787311</v>
      </c>
      <c r="H137" s="106">
        <v>4</v>
      </c>
      <c r="I137" s="105">
        <v>331.67996123001006</v>
      </c>
      <c r="J137" s="56">
        <v>61.765121169535377</v>
      </c>
      <c r="K137" s="106">
        <v>3</v>
      </c>
      <c r="L137" s="105">
        <v>174.15086015180401</v>
      </c>
      <c r="M137" s="56">
        <v>17.155962358114728</v>
      </c>
      <c r="N137" s="106">
        <v>4</v>
      </c>
      <c r="O137" s="107">
        <v>19.186567199622822</v>
      </c>
      <c r="P137" s="73">
        <v>7.2130092757125235</v>
      </c>
      <c r="Q137" s="106">
        <v>3</v>
      </c>
      <c r="R137" s="107">
        <v>89.711537534433177</v>
      </c>
      <c r="S137" s="73">
        <v>49.834744250751839</v>
      </c>
      <c r="T137" s="106">
        <v>4</v>
      </c>
      <c r="U137" s="35"/>
      <c r="V137" s="35"/>
      <c r="W137" s="35"/>
      <c r="X137" s="35"/>
      <c r="Y137" s="35"/>
      <c r="Z137" s="35"/>
    </row>
    <row r="138" spans="1:26" ht="21" outlineLevel="2" x14ac:dyDescent="0.35">
      <c r="A138" s="446"/>
      <c r="B138" s="108" t="s">
        <v>25</v>
      </c>
      <c r="C138" s="105">
        <v>1963.4411861981671</v>
      </c>
      <c r="D138" s="56">
        <v>214.3086720796837</v>
      </c>
      <c r="E138" s="106">
        <v>4</v>
      </c>
      <c r="F138" s="105">
        <v>1390.8176556869155</v>
      </c>
      <c r="G138" s="56">
        <v>83.224556794229827</v>
      </c>
      <c r="H138" s="106">
        <v>3</v>
      </c>
      <c r="I138" s="105">
        <v>362.01839200850856</v>
      </c>
      <c r="J138" s="56">
        <v>50.886436045178854</v>
      </c>
      <c r="K138" s="106">
        <v>3</v>
      </c>
      <c r="L138" s="105">
        <v>238.20092838667313</v>
      </c>
      <c r="M138" s="56">
        <v>41.267889128396654</v>
      </c>
      <c r="N138" s="106">
        <v>3</v>
      </c>
      <c r="O138" s="107">
        <v>16.471285809838704</v>
      </c>
      <c r="P138" s="73">
        <v>4.7133230905552859</v>
      </c>
      <c r="Q138" s="106">
        <v>4</v>
      </c>
      <c r="R138" s="107">
        <v>51.421807053609143</v>
      </c>
      <c r="S138" s="73">
        <v>26.069403187346897</v>
      </c>
      <c r="T138" s="106">
        <v>3</v>
      </c>
      <c r="U138" s="35"/>
      <c r="V138" s="35"/>
      <c r="W138" s="35"/>
      <c r="X138" s="35"/>
      <c r="Y138" s="35"/>
      <c r="Z138" s="35"/>
    </row>
    <row r="139" spans="1:26" ht="21" outlineLevel="2" x14ac:dyDescent="0.35">
      <c r="A139" s="446"/>
      <c r="B139" s="108" t="s">
        <v>22</v>
      </c>
      <c r="C139" s="105">
        <v>1021.8735199934317</v>
      </c>
      <c r="D139" s="56">
        <v>221.22966245017238</v>
      </c>
      <c r="E139" s="106">
        <v>3</v>
      </c>
      <c r="F139" s="105">
        <v>630.91810823843105</v>
      </c>
      <c r="G139" s="56">
        <v>128.71609427412278</v>
      </c>
      <c r="H139" s="106">
        <v>2</v>
      </c>
      <c r="I139" s="107">
        <v>53.041430277741739</v>
      </c>
      <c r="J139" s="73">
        <v>18.639944639294949</v>
      </c>
      <c r="K139" s="106">
        <v>3</v>
      </c>
      <c r="L139" s="107">
        <v>68.857987935714618</v>
      </c>
      <c r="M139" s="73">
        <v>12.238466290793424</v>
      </c>
      <c r="N139" s="106">
        <v>2</v>
      </c>
      <c r="O139" s="107">
        <v>10.473220697512181</v>
      </c>
      <c r="P139" s="73">
        <v>5.8499416038881034</v>
      </c>
      <c r="Q139" s="106">
        <v>3</v>
      </c>
      <c r="R139" s="107">
        <v>19.515559684380232</v>
      </c>
      <c r="S139" s="73">
        <v>9.0687441992389584</v>
      </c>
      <c r="T139" s="106">
        <v>2</v>
      </c>
      <c r="U139" s="35"/>
      <c r="V139" s="35"/>
      <c r="W139" s="35"/>
      <c r="X139" s="35"/>
      <c r="Y139" s="35"/>
      <c r="Z139" s="35"/>
    </row>
    <row r="140" spans="1:26" ht="21" outlineLevel="2" x14ac:dyDescent="0.35">
      <c r="A140" s="446"/>
      <c r="B140" s="108" t="s">
        <v>24</v>
      </c>
      <c r="C140" s="105">
        <v>1976.5339036528774</v>
      </c>
      <c r="D140" s="56">
        <v>54.554935640946702</v>
      </c>
      <c r="E140" s="106">
        <v>3</v>
      </c>
      <c r="F140" s="105">
        <v>1109.1184445057722</v>
      </c>
      <c r="G140" s="56">
        <v>290.88940115467938</v>
      </c>
      <c r="H140" s="106">
        <v>2</v>
      </c>
      <c r="I140" s="105">
        <v>274.5863927014957</v>
      </c>
      <c r="J140" s="56">
        <v>9.9917163141891034</v>
      </c>
      <c r="K140" s="106">
        <v>3</v>
      </c>
      <c r="L140" s="105">
        <v>164.26739528244383</v>
      </c>
      <c r="M140" s="56">
        <v>11.445457275488915</v>
      </c>
      <c r="N140" s="106">
        <v>2</v>
      </c>
      <c r="O140" s="105">
        <v>227.94147942926529</v>
      </c>
      <c r="P140" s="56">
        <v>53.886278499326053</v>
      </c>
      <c r="Q140" s="106">
        <v>3</v>
      </c>
      <c r="R140" s="107">
        <v>80.675712867710956</v>
      </c>
      <c r="S140" s="73">
        <v>68.19509053315717</v>
      </c>
      <c r="T140" s="106">
        <v>2</v>
      </c>
      <c r="U140" s="35"/>
      <c r="V140" s="35"/>
      <c r="W140" s="35"/>
      <c r="X140" s="35"/>
      <c r="Y140" s="35"/>
      <c r="Z140" s="35"/>
    </row>
    <row r="141" spans="1:26" ht="21" outlineLevel="2" x14ac:dyDescent="0.35">
      <c r="A141" s="446"/>
      <c r="B141" s="108" t="s">
        <v>26</v>
      </c>
      <c r="C141" s="105">
        <v>2781.8388798610376</v>
      </c>
      <c r="D141" s="56">
        <v>447.83669610731795</v>
      </c>
      <c r="E141" s="106">
        <v>3</v>
      </c>
      <c r="F141" s="105">
        <v>1791.5845396620762</v>
      </c>
      <c r="G141" s="56">
        <v>27.798779655246236</v>
      </c>
      <c r="H141" s="106">
        <v>2</v>
      </c>
      <c r="I141" s="105">
        <v>307.55420292544306</v>
      </c>
      <c r="J141" s="56">
        <v>15.818347210928199</v>
      </c>
      <c r="K141" s="106">
        <v>3</v>
      </c>
      <c r="L141" s="105">
        <v>214.41801752073127</v>
      </c>
      <c r="M141" s="56">
        <v>81.377925093671166</v>
      </c>
      <c r="N141" s="106">
        <v>2</v>
      </c>
      <c r="O141" s="105">
        <v>261.12374456250973</v>
      </c>
      <c r="P141" s="56">
        <v>46.609130473133405</v>
      </c>
      <c r="Q141" s="106">
        <v>3</v>
      </c>
      <c r="R141" s="107">
        <v>95.386544549868745</v>
      </c>
      <c r="S141" s="73">
        <v>80.323834161307275</v>
      </c>
      <c r="T141" s="106">
        <v>2</v>
      </c>
      <c r="U141" s="35"/>
      <c r="V141" s="35"/>
      <c r="W141" s="35"/>
      <c r="X141" s="35"/>
      <c r="Y141" s="35"/>
      <c r="Z141" s="35"/>
    </row>
    <row r="142" spans="1:26" ht="21" outlineLevel="2" x14ac:dyDescent="0.35">
      <c r="A142" s="447"/>
      <c r="B142" s="109" t="s">
        <v>76</v>
      </c>
      <c r="C142" s="113">
        <v>539.74761511105203</v>
      </c>
      <c r="D142" s="62">
        <v>124.75012189272013</v>
      </c>
      <c r="E142" s="111">
        <v>4</v>
      </c>
      <c r="F142" s="113">
        <v>290.27378481855118</v>
      </c>
      <c r="G142" s="62">
        <v>41.186411832638292</v>
      </c>
      <c r="H142" s="111">
        <v>3</v>
      </c>
      <c r="I142" s="113">
        <v>963.17832682544702</v>
      </c>
      <c r="J142" s="62">
        <v>266.62685227650553</v>
      </c>
      <c r="K142" s="111">
        <v>4</v>
      </c>
      <c r="L142" s="113">
        <v>710.86403026029143</v>
      </c>
      <c r="M142" s="62">
        <v>37.657121579498956</v>
      </c>
      <c r="N142" s="111">
        <v>4</v>
      </c>
      <c r="O142" s="113">
        <v>667.73861501325314</v>
      </c>
      <c r="P142" s="62">
        <v>241.98559144263652</v>
      </c>
      <c r="Q142" s="111">
        <v>4</v>
      </c>
      <c r="R142" s="113">
        <v>371.48947638311972</v>
      </c>
      <c r="S142" s="62">
        <v>45.046090836493754</v>
      </c>
      <c r="T142" s="111">
        <v>4</v>
      </c>
      <c r="U142" s="35"/>
      <c r="V142" s="35"/>
      <c r="W142" s="35"/>
      <c r="X142" s="35"/>
      <c r="Y142" s="35"/>
      <c r="Z142" s="35"/>
    </row>
    <row r="143" spans="1:26" ht="21" outlineLevel="1" x14ac:dyDescent="0.35">
      <c r="A143" s="79"/>
      <c r="B143" s="114"/>
      <c r="C143" s="115"/>
      <c r="D143" s="56"/>
      <c r="E143" s="57"/>
      <c r="F143" s="115"/>
      <c r="G143" s="56"/>
      <c r="H143" s="57"/>
      <c r="I143" s="115"/>
      <c r="J143" s="56"/>
      <c r="K143" s="57"/>
      <c r="L143" s="115"/>
      <c r="M143" s="56"/>
      <c r="N143" s="57"/>
      <c r="O143" s="115"/>
      <c r="P143" s="56"/>
      <c r="Q143" s="57"/>
      <c r="R143" s="115"/>
      <c r="S143" s="56"/>
      <c r="T143" s="57"/>
      <c r="U143" s="35"/>
      <c r="V143" s="35"/>
      <c r="W143" s="35"/>
      <c r="X143" s="35"/>
      <c r="Y143" s="35"/>
      <c r="Z143" s="35"/>
    </row>
    <row r="144" spans="1:26" ht="21" outlineLevel="1" x14ac:dyDescent="0.35">
      <c r="A144" s="79"/>
      <c r="B144" s="114"/>
      <c r="C144" s="115"/>
      <c r="D144" s="56"/>
      <c r="E144" s="57"/>
      <c r="F144" s="115"/>
      <c r="G144" s="56"/>
      <c r="H144" s="57"/>
      <c r="I144" s="115"/>
      <c r="J144" s="56"/>
      <c r="K144" s="57"/>
      <c r="L144" s="115"/>
      <c r="M144" s="56"/>
      <c r="N144" s="57"/>
      <c r="O144" s="115"/>
      <c r="P144" s="56"/>
      <c r="Q144" s="57"/>
      <c r="R144" s="115"/>
      <c r="S144" s="56"/>
      <c r="T144" s="57"/>
      <c r="U144" s="35"/>
      <c r="V144" s="35"/>
      <c r="W144" s="35"/>
      <c r="X144" s="35"/>
      <c r="Y144" s="35"/>
      <c r="Z144" s="35"/>
    </row>
    <row r="145" spans="1:26" ht="21" outlineLevel="1" x14ac:dyDescent="0.3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21" outlineLevel="1" x14ac:dyDescent="0.35">
      <c r="A146" s="35"/>
      <c r="B146" s="35"/>
      <c r="C146" s="442" t="s">
        <v>56</v>
      </c>
      <c r="D146" s="443"/>
      <c r="E146" s="443"/>
      <c r="F146" s="443"/>
      <c r="G146" s="443"/>
      <c r="H146" s="444"/>
      <c r="I146" s="442" t="s">
        <v>57</v>
      </c>
      <c r="J146" s="443"/>
      <c r="K146" s="443"/>
      <c r="L146" s="443"/>
      <c r="M146" s="443"/>
      <c r="N146" s="444"/>
      <c r="O146" s="442" t="s">
        <v>58</v>
      </c>
      <c r="P146" s="443"/>
      <c r="Q146" s="443"/>
      <c r="R146" s="443"/>
      <c r="S146" s="443"/>
      <c r="T146" s="444"/>
      <c r="U146" s="35"/>
      <c r="V146" s="35"/>
      <c r="W146" s="35"/>
      <c r="X146" s="35"/>
      <c r="Y146" s="35"/>
      <c r="Z146" s="35"/>
    </row>
    <row r="147" spans="1:26" ht="21" outlineLevel="2" x14ac:dyDescent="0.35">
      <c r="A147" s="35" t="s">
        <v>95</v>
      </c>
      <c r="B147" s="35"/>
      <c r="C147" s="442" t="s">
        <v>73</v>
      </c>
      <c r="D147" s="443"/>
      <c r="E147" s="444"/>
      <c r="F147" s="442" t="s">
        <v>74</v>
      </c>
      <c r="G147" s="443"/>
      <c r="H147" s="444"/>
      <c r="I147" s="442" t="s">
        <v>73</v>
      </c>
      <c r="J147" s="443"/>
      <c r="K147" s="444"/>
      <c r="L147" s="442" t="s">
        <v>74</v>
      </c>
      <c r="M147" s="443"/>
      <c r="N147" s="444"/>
      <c r="O147" s="442" t="s">
        <v>73</v>
      </c>
      <c r="P147" s="443"/>
      <c r="Q147" s="444"/>
      <c r="R147" s="442" t="s">
        <v>74</v>
      </c>
      <c r="S147" s="443"/>
      <c r="T147" s="444"/>
      <c r="U147" s="35"/>
      <c r="V147" s="35"/>
      <c r="W147" s="35"/>
      <c r="X147" s="35"/>
      <c r="Y147" s="35"/>
      <c r="Z147" s="35"/>
    </row>
    <row r="148" spans="1:26" ht="21" outlineLevel="2" x14ac:dyDescent="0.35">
      <c r="A148" s="35"/>
      <c r="B148" s="35"/>
      <c r="C148" s="103" t="s">
        <v>43</v>
      </c>
      <c r="D148" s="49" t="s">
        <v>44</v>
      </c>
      <c r="E148" s="104" t="s">
        <v>45</v>
      </c>
      <c r="F148" s="103" t="s">
        <v>43</v>
      </c>
      <c r="G148" s="49" t="s">
        <v>44</v>
      </c>
      <c r="H148" s="104" t="s">
        <v>45</v>
      </c>
      <c r="I148" s="103" t="s">
        <v>43</v>
      </c>
      <c r="J148" s="49" t="s">
        <v>44</v>
      </c>
      <c r="K148" s="104" t="s">
        <v>45</v>
      </c>
      <c r="L148" s="103" t="s">
        <v>43</v>
      </c>
      <c r="M148" s="49" t="s">
        <v>44</v>
      </c>
      <c r="N148" s="104" t="s">
        <v>45</v>
      </c>
      <c r="O148" s="103" t="s">
        <v>43</v>
      </c>
      <c r="P148" s="49" t="s">
        <v>44</v>
      </c>
      <c r="Q148" s="104" t="s">
        <v>45</v>
      </c>
      <c r="R148" s="103" t="s">
        <v>43</v>
      </c>
      <c r="S148" s="49" t="s">
        <v>44</v>
      </c>
      <c r="T148" s="104" t="s">
        <v>45</v>
      </c>
      <c r="U148" s="35"/>
      <c r="V148" s="35"/>
      <c r="W148" s="35"/>
      <c r="X148" s="35"/>
      <c r="Y148" s="35"/>
      <c r="Z148" s="35"/>
    </row>
    <row r="149" spans="1:26" ht="21" outlineLevel="2" x14ac:dyDescent="0.35">
      <c r="A149" s="445" t="s">
        <v>75</v>
      </c>
      <c r="B149" s="103" t="s">
        <v>18</v>
      </c>
      <c r="C149" s="105">
        <v>1086.1968497999478</v>
      </c>
      <c r="D149" s="56">
        <v>92.092534837928056</v>
      </c>
      <c r="E149" s="106">
        <v>3</v>
      </c>
      <c r="F149" s="105">
        <v>573.414209197123</v>
      </c>
      <c r="G149" s="56">
        <v>109.26536873725253</v>
      </c>
      <c r="H149" s="106">
        <v>3</v>
      </c>
      <c r="I149" s="105">
        <v>267.34725407919171</v>
      </c>
      <c r="J149" s="56">
        <v>37.715260919106015</v>
      </c>
      <c r="K149" s="106">
        <v>3</v>
      </c>
      <c r="L149" s="105">
        <v>123.8199934679958</v>
      </c>
      <c r="M149" s="56">
        <v>47.15095110254051</v>
      </c>
      <c r="N149" s="106">
        <v>2</v>
      </c>
      <c r="O149" s="105">
        <v>351.36394097103374</v>
      </c>
      <c r="P149" s="56">
        <v>64.933415086896176</v>
      </c>
      <c r="Q149" s="106">
        <v>3</v>
      </c>
      <c r="R149" s="107">
        <v>53.717080146317095</v>
      </c>
      <c r="S149" s="73">
        <v>38.689936481317332</v>
      </c>
      <c r="T149" s="106">
        <v>3</v>
      </c>
      <c r="U149" s="35"/>
      <c r="V149" s="35"/>
      <c r="W149" s="35"/>
      <c r="X149" s="35"/>
      <c r="Y149" s="35"/>
      <c r="Z149" s="35"/>
    </row>
    <row r="150" spans="1:26" ht="21" outlineLevel="2" x14ac:dyDescent="0.35">
      <c r="A150" s="446"/>
      <c r="B150" s="108" t="s">
        <v>23</v>
      </c>
      <c r="C150" s="105">
        <v>1228.1564585167609</v>
      </c>
      <c r="D150" s="56">
        <v>52.700528891277685</v>
      </c>
      <c r="E150" s="106">
        <v>3</v>
      </c>
      <c r="F150" s="105">
        <v>612.98547197920993</v>
      </c>
      <c r="G150" s="56">
        <v>25.04783920294204</v>
      </c>
      <c r="H150" s="106">
        <v>4</v>
      </c>
      <c r="I150" s="105">
        <v>308.85632520084505</v>
      </c>
      <c r="J150" s="56">
        <v>55.614919728318917</v>
      </c>
      <c r="K150" s="106">
        <v>3</v>
      </c>
      <c r="L150" s="105">
        <v>167.09005678063011</v>
      </c>
      <c r="M150" s="56">
        <v>15.159783793688456</v>
      </c>
      <c r="N150" s="106">
        <v>4</v>
      </c>
      <c r="O150" s="105">
        <v>406.25110064938673</v>
      </c>
      <c r="P150" s="56">
        <v>84.741885745989379</v>
      </c>
      <c r="Q150" s="106">
        <v>3</v>
      </c>
      <c r="R150" s="105">
        <v>128.77290368181966</v>
      </c>
      <c r="S150" s="56">
        <v>10.978243104880097</v>
      </c>
      <c r="T150" s="106">
        <v>4</v>
      </c>
      <c r="U150" s="35"/>
      <c r="V150" s="35"/>
      <c r="W150" s="35"/>
      <c r="X150" s="35"/>
      <c r="Y150" s="35"/>
      <c r="Z150" s="35"/>
    </row>
    <row r="151" spans="1:26" ht="21" outlineLevel="2" x14ac:dyDescent="0.35">
      <c r="A151" s="446"/>
      <c r="B151" s="108" t="s">
        <v>25</v>
      </c>
      <c r="C151" s="105">
        <v>1230.7392486155695</v>
      </c>
      <c r="D151" s="56">
        <v>62.338098112090904</v>
      </c>
      <c r="E151" s="106">
        <v>2</v>
      </c>
      <c r="F151" s="105">
        <v>661.56297357164328</v>
      </c>
      <c r="G151" s="56">
        <v>32.154079534489014</v>
      </c>
      <c r="H151" s="106">
        <v>3</v>
      </c>
      <c r="I151" s="105">
        <v>360.14372593306456</v>
      </c>
      <c r="J151" s="56">
        <v>114.2883129332634</v>
      </c>
      <c r="K151" s="106">
        <v>2</v>
      </c>
      <c r="L151" s="105">
        <v>196.0270398943363</v>
      </c>
      <c r="M151" s="56">
        <v>8.6410131663312146</v>
      </c>
      <c r="N151" s="106">
        <v>3</v>
      </c>
      <c r="O151" s="105">
        <v>314.65793477379259</v>
      </c>
      <c r="P151" s="56">
        <v>87.184024196606117</v>
      </c>
      <c r="Q151" s="106">
        <v>4</v>
      </c>
      <c r="R151" s="105">
        <v>177.55241921487732</v>
      </c>
      <c r="S151" s="56">
        <v>16.355104314341631</v>
      </c>
      <c r="T151" s="106">
        <v>3</v>
      </c>
      <c r="U151" s="35"/>
      <c r="V151" s="35"/>
      <c r="W151" s="35"/>
      <c r="X151" s="35"/>
      <c r="Y151" s="35"/>
      <c r="Z151" s="35"/>
    </row>
    <row r="152" spans="1:26" ht="21" outlineLevel="2" x14ac:dyDescent="0.35">
      <c r="A152" s="446"/>
      <c r="B152" s="108" t="s">
        <v>22</v>
      </c>
      <c r="C152" s="105">
        <v>845.54321726718899</v>
      </c>
      <c r="D152" s="56">
        <v>310.64227991753029</v>
      </c>
      <c r="E152" s="106">
        <v>2</v>
      </c>
      <c r="F152" s="105">
        <v>549.55190525012426</v>
      </c>
      <c r="G152" s="56">
        <v>81.089392716352293</v>
      </c>
      <c r="H152" s="106">
        <v>2</v>
      </c>
      <c r="I152" s="105">
        <v>93.476033487578349</v>
      </c>
      <c r="J152" s="56">
        <v>40.356374379889921</v>
      </c>
      <c r="K152" s="106">
        <v>2</v>
      </c>
      <c r="L152" s="105">
        <v>119.58069830020284</v>
      </c>
      <c r="M152" s="56">
        <v>12.800418717631619</v>
      </c>
      <c r="N152" s="106">
        <v>2</v>
      </c>
      <c r="O152" s="105">
        <v>101.68735622133745</v>
      </c>
      <c r="P152" s="56">
        <v>41.737440567869704</v>
      </c>
      <c r="Q152" s="106">
        <v>3</v>
      </c>
      <c r="R152" s="107">
        <v>85.926024439501418</v>
      </c>
      <c r="S152" s="73">
        <v>18.468467105417822</v>
      </c>
      <c r="T152" s="106">
        <v>2</v>
      </c>
      <c r="U152" s="35"/>
      <c r="V152" s="35"/>
      <c r="W152" s="35"/>
      <c r="X152" s="35"/>
      <c r="Y152" s="35"/>
      <c r="Z152" s="35"/>
    </row>
    <row r="153" spans="1:26" ht="21" outlineLevel="2" x14ac:dyDescent="0.35">
      <c r="A153" s="446"/>
      <c r="B153" s="108" t="s">
        <v>24</v>
      </c>
      <c r="C153" s="105">
        <v>1267.7603398268768</v>
      </c>
      <c r="D153" s="56">
        <v>173.94022845591599</v>
      </c>
      <c r="E153" s="106">
        <v>2</v>
      </c>
      <c r="F153" s="105">
        <v>604.73805582621401</v>
      </c>
      <c r="G153" s="56">
        <v>118.80410999098926</v>
      </c>
      <c r="H153" s="106">
        <v>2</v>
      </c>
      <c r="I153" s="105">
        <v>195.6901617623671</v>
      </c>
      <c r="J153" s="56">
        <v>30.3871564967464</v>
      </c>
      <c r="K153" s="106">
        <v>2</v>
      </c>
      <c r="L153" s="105">
        <v>132.36304263066768</v>
      </c>
      <c r="M153" s="56">
        <v>8.9515749467098811</v>
      </c>
      <c r="N153" s="106">
        <v>2</v>
      </c>
      <c r="O153" s="105">
        <v>271.94989559938728</v>
      </c>
      <c r="P153" s="56">
        <v>27.280289470007478</v>
      </c>
      <c r="Q153" s="106">
        <v>3</v>
      </c>
      <c r="R153" s="105">
        <v>112.54963023492573</v>
      </c>
      <c r="S153" s="56">
        <v>4.337522803627162</v>
      </c>
      <c r="T153" s="106">
        <v>2</v>
      </c>
      <c r="U153" s="35"/>
      <c r="V153" s="35"/>
      <c r="W153" s="35"/>
      <c r="X153" s="35"/>
      <c r="Y153" s="35"/>
      <c r="Z153" s="35"/>
    </row>
    <row r="154" spans="1:26" ht="21" outlineLevel="2" x14ac:dyDescent="0.35">
      <c r="A154" s="446"/>
      <c r="B154" s="108" t="s">
        <v>26</v>
      </c>
      <c r="C154" s="105">
        <v>1442.9924797919773</v>
      </c>
      <c r="D154" s="56">
        <v>75.777178912309125</v>
      </c>
      <c r="E154" s="106">
        <v>2</v>
      </c>
      <c r="F154" s="105">
        <v>666.19628923945356</v>
      </c>
      <c r="G154" s="56">
        <v>129.88563966447398</v>
      </c>
      <c r="H154" s="106">
        <v>2</v>
      </c>
      <c r="I154" s="105">
        <v>201.73202535720827</v>
      </c>
      <c r="J154" s="56">
        <v>91.897587018370061</v>
      </c>
      <c r="K154" s="106">
        <v>2</v>
      </c>
      <c r="L154" s="105">
        <v>218.70267014587353</v>
      </c>
      <c r="M154" s="56">
        <v>33.658686784299363</v>
      </c>
      <c r="N154" s="106">
        <v>2</v>
      </c>
      <c r="O154" s="105">
        <v>291.13748757334309</v>
      </c>
      <c r="P154" s="56">
        <v>73.179762464049546</v>
      </c>
      <c r="Q154" s="106">
        <v>3</v>
      </c>
      <c r="R154" s="105">
        <v>150.33543015097774</v>
      </c>
      <c r="S154" s="56">
        <v>18.031971818855094</v>
      </c>
      <c r="T154" s="106">
        <v>2</v>
      </c>
      <c r="U154" s="35"/>
      <c r="V154" s="35"/>
      <c r="W154" s="35"/>
      <c r="X154" s="35"/>
      <c r="Y154" s="35"/>
      <c r="Z154" s="35"/>
    </row>
    <row r="155" spans="1:26" ht="21" outlineLevel="2" x14ac:dyDescent="0.35">
      <c r="A155" s="447"/>
      <c r="B155" s="109" t="s">
        <v>76</v>
      </c>
      <c r="C155" s="113">
        <v>102.28157065275313</v>
      </c>
      <c r="D155" s="62">
        <v>8.4812732708536007</v>
      </c>
      <c r="E155" s="111">
        <v>3</v>
      </c>
      <c r="F155" s="113">
        <v>144.46385204574193</v>
      </c>
      <c r="G155" s="62">
        <v>19.800080447780598</v>
      </c>
      <c r="H155" s="111">
        <v>4</v>
      </c>
      <c r="I155" s="113">
        <v>113.33142229972073</v>
      </c>
      <c r="J155" s="62">
        <v>18.803026530935554</v>
      </c>
      <c r="K155" s="111">
        <v>3</v>
      </c>
      <c r="L155" s="113">
        <v>763.73999019287044</v>
      </c>
      <c r="M155" s="62">
        <v>146.46694068334833</v>
      </c>
      <c r="N155" s="111">
        <v>4</v>
      </c>
      <c r="O155" s="113">
        <v>814.71722599767702</v>
      </c>
      <c r="P155" s="62">
        <v>256.8203211883984</v>
      </c>
      <c r="Q155" s="111">
        <v>4</v>
      </c>
      <c r="R155" s="113">
        <v>342.32856247769536</v>
      </c>
      <c r="S155" s="62">
        <v>51.992122226986844</v>
      </c>
      <c r="T155" s="111">
        <v>4</v>
      </c>
      <c r="U155" s="35"/>
      <c r="V155" s="35"/>
      <c r="W155" s="35"/>
      <c r="X155" s="35"/>
      <c r="Y155" s="35"/>
      <c r="Z155" s="35"/>
    </row>
    <row r="156" spans="1:26" ht="21" outlineLevel="1" x14ac:dyDescent="0.35">
      <c r="A156" s="79"/>
      <c r="B156" s="114"/>
      <c r="C156" s="115"/>
      <c r="D156" s="56"/>
      <c r="E156" s="57"/>
      <c r="F156" s="115"/>
      <c r="G156" s="56"/>
      <c r="H156" s="57"/>
      <c r="I156" s="115"/>
      <c r="J156" s="56"/>
      <c r="K156" s="57"/>
      <c r="L156" s="115"/>
      <c r="M156" s="56"/>
      <c r="N156" s="57"/>
      <c r="O156" s="115"/>
      <c r="P156" s="56"/>
      <c r="Q156" s="57"/>
      <c r="R156" s="115"/>
      <c r="S156" s="56"/>
      <c r="T156" s="57"/>
      <c r="U156" s="35"/>
      <c r="V156" s="35"/>
      <c r="W156" s="35"/>
      <c r="X156" s="35"/>
      <c r="Y156" s="35"/>
      <c r="Z156" s="35"/>
    </row>
    <row r="157" spans="1:26" ht="21" outlineLevel="1" x14ac:dyDescent="0.35">
      <c r="A157" s="79"/>
      <c r="B157" s="114"/>
      <c r="C157" s="115"/>
      <c r="D157" s="56"/>
      <c r="E157" s="57"/>
      <c r="F157" s="115"/>
      <c r="G157" s="56"/>
      <c r="H157" s="57"/>
      <c r="I157" s="115"/>
      <c r="J157" s="56"/>
      <c r="K157" s="57"/>
      <c r="L157" s="115"/>
      <c r="M157" s="56"/>
      <c r="N157" s="57"/>
      <c r="O157" s="115"/>
      <c r="P157" s="56"/>
      <c r="Q157" s="57"/>
      <c r="R157" s="115"/>
      <c r="S157" s="56"/>
      <c r="T157" s="57"/>
      <c r="U157" s="35"/>
      <c r="V157" s="35"/>
      <c r="W157" s="35"/>
      <c r="X157" s="35"/>
      <c r="Y157" s="35"/>
      <c r="Z157" s="35"/>
    </row>
    <row r="158" spans="1:26" ht="21" outlineLevel="1" x14ac:dyDescent="0.35">
      <c r="A158" s="79"/>
      <c r="B158" s="114"/>
      <c r="C158" s="115"/>
      <c r="D158" s="56"/>
      <c r="E158" s="57"/>
      <c r="F158" s="115"/>
      <c r="G158" s="56"/>
      <c r="H158" s="57"/>
      <c r="I158" s="115"/>
      <c r="J158" s="56"/>
      <c r="K158" s="57"/>
      <c r="L158" s="115"/>
      <c r="M158" s="56"/>
      <c r="N158" s="57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21" outlineLevel="1" x14ac:dyDescent="0.35">
      <c r="A159" s="79"/>
      <c r="B159" s="114"/>
      <c r="C159" s="442" t="s">
        <v>59</v>
      </c>
      <c r="D159" s="443"/>
      <c r="E159" s="443"/>
      <c r="F159" s="443"/>
      <c r="G159" s="443"/>
      <c r="H159" s="444"/>
      <c r="I159" s="442" t="s">
        <v>60</v>
      </c>
      <c r="J159" s="443"/>
      <c r="K159" s="443"/>
      <c r="L159" s="443"/>
      <c r="M159" s="443"/>
      <c r="N159" s="444"/>
      <c r="O159" s="442" t="s">
        <v>61</v>
      </c>
      <c r="P159" s="443"/>
      <c r="Q159" s="443"/>
      <c r="R159" s="443"/>
      <c r="S159" s="443"/>
      <c r="T159" s="444"/>
      <c r="U159" s="35"/>
      <c r="V159" s="35"/>
      <c r="W159" s="35"/>
      <c r="X159" s="35"/>
      <c r="Y159" s="35"/>
      <c r="Z159" s="35"/>
    </row>
    <row r="160" spans="1:26" ht="21" outlineLevel="2" x14ac:dyDescent="0.35">
      <c r="A160" s="35" t="s">
        <v>95</v>
      </c>
      <c r="B160" s="114"/>
      <c r="C160" s="442" t="s">
        <v>73</v>
      </c>
      <c r="D160" s="443"/>
      <c r="E160" s="444"/>
      <c r="F160" s="442" t="s">
        <v>74</v>
      </c>
      <c r="G160" s="443"/>
      <c r="H160" s="444"/>
      <c r="I160" s="442" t="s">
        <v>73</v>
      </c>
      <c r="J160" s="443"/>
      <c r="K160" s="444"/>
      <c r="L160" s="442" t="s">
        <v>74</v>
      </c>
      <c r="M160" s="443"/>
      <c r="N160" s="444"/>
      <c r="O160" s="442" t="s">
        <v>73</v>
      </c>
      <c r="P160" s="443"/>
      <c r="Q160" s="444"/>
      <c r="R160" s="442" t="s">
        <v>74</v>
      </c>
      <c r="S160" s="443"/>
      <c r="T160" s="444"/>
      <c r="U160" s="35"/>
      <c r="V160" s="35"/>
      <c r="W160" s="35"/>
      <c r="X160" s="35"/>
      <c r="Y160" s="35"/>
      <c r="Z160" s="35"/>
    </row>
    <row r="161" spans="1:26" ht="21" outlineLevel="2" x14ac:dyDescent="0.35">
      <c r="A161" s="79"/>
      <c r="B161" s="114"/>
      <c r="C161" s="103" t="s">
        <v>43</v>
      </c>
      <c r="D161" s="49" t="s">
        <v>44</v>
      </c>
      <c r="E161" s="104" t="s">
        <v>45</v>
      </c>
      <c r="F161" s="103" t="s">
        <v>43</v>
      </c>
      <c r="G161" s="49" t="s">
        <v>44</v>
      </c>
      <c r="H161" s="104" t="s">
        <v>45</v>
      </c>
      <c r="I161" s="103" t="s">
        <v>43</v>
      </c>
      <c r="J161" s="49" t="s">
        <v>44</v>
      </c>
      <c r="K161" s="104" t="s">
        <v>45</v>
      </c>
      <c r="L161" s="103" t="s">
        <v>43</v>
      </c>
      <c r="M161" s="49" t="s">
        <v>44</v>
      </c>
      <c r="N161" s="104" t="s">
        <v>45</v>
      </c>
      <c r="O161" s="103" t="s">
        <v>43</v>
      </c>
      <c r="P161" s="49" t="s">
        <v>44</v>
      </c>
      <c r="Q161" s="104" t="s">
        <v>45</v>
      </c>
      <c r="R161" s="103" t="s">
        <v>43</v>
      </c>
      <c r="S161" s="49" t="s">
        <v>44</v>
      </c>
      <c r="T161" s="104" t="s">
        <v>45</v>
      </c>
      <c r="U161" s="35"/>
      <c r="V161" s="35"/>
      <c r="W161" s="35"/>
      <c r="X161" s="35"/>
      <c r="Y161" s="35"/>
      <c r="Z161" s="35"/>
    </row>
    <row r="162" spans="1:26" ht="21" outlineLevel="2" x14ac:dyDescent="0.35">
      <c r="A162" s="445" t="s">
        <v>75</v>
      </c>
      <c r="B162" s="103" t="s">
        <v>18</v>
      </c>
      <c r="C162" s="105">
        <v>131.37952875494844</v>
      </c>
      <c r="D162" s="56">
        <v>7.1102133666502958</v>
      </c>
      <c r="E162" s="106">
        <v>3</v>
      </c>
      <c r="F162" s="107">
        <v>26.400378909170669</v>
      </c>
      <c r="G162" s="73">
        <v>13.342118926375015</v>
      </c>
      <c r="H162" s="106">
        <v>3</v>
      </c>
      <c r="I162" s="105">
        <v>190.17061924512021</v>
      </c>
      <c r="J162" s="56">
        <v>1.9223384286239897</v>
      </c>
      <c r="K162" s="106">
        <v>3</v>
      </c>
      <c r="L162" s="105">
        <v>136.67010086787317</v>
      </c>
      <c r="M162" s="56">
        <v>26.023103783812484</v>
      </c>
      <c r="N162" s="106">
        <v>3</v>
      </c>
      <c r="O162" s="107">
        <v>37.424515719311081</v>
      </c>
      <c r="P162" s="73">
        <v>8.2483944282851596</v>
      </c>
      <c r="Q162" s="106">
        <v>3</v>
      </c>
      <c r="R162" s="116">
        <v>9.74716014156993</v>
      </c>
      <c r="S162" s="67">
        <v>2.4011890851754369</v>
      </c>
      <c r="T162" s="106">
        <v>3</v>
      </c>
      <c r="U162" s="35"/>
      <c r="V162" s="35"/>
      <c r="W162" s="35"/>
      <c r="X162" s="35"/>
      <c r="Y162" s="35"/>
      <c r="Z162" s="35"/>
    </row>
    <row r="163" spans="1:26" ht="21" outlineLevel="2" x14ac:dyDescent="0.35">
      <c r="A163" s="446"/>
      <c r="B163" s="108" t="s">
        <v>23</v>
      </c>
      <c r="C163" s="105">
        <v>177.5833768126171</v>
      </c>
      <c r="D163" s="56">
        <v>7.8405734235790199</v>
      </c>
      <c r="E163" s="106">
        <v>3</v>
      </c>
      <c r="F163" s="105">
        <v>122.14246141550061</v>
      </c>
      <c r="G163" s="56">
        <v>20.087225783778965</v>
      </c>
      <c r="H163" s="106">
        <v>4</v>
      </c>
      <c r="I163" s="105">
        <v>252.34181226801238</v>
      </c>
      <c r="J163" s="56">
        <v>36.111867227701865</v>
      </c>
      <c r="K163" s="106">
        <v>3</v>
      </c>
      <c r="L163" s="105">
        <v>166.94889195748499</v>
      </c>
      <c r="M163" s="56">
        <v>4.1263147189978495</v>
      </c>
      <c r="N163" s="106">
        <v>4</v>
      </c>
      <c r="O163" s="107">
        <v>27.903520249676717</v>
      </c>
      <c r="P163" s="73">
        <v>2.2009765808894977</v>
      </c>
      <c r="Q163" s="106">
        <v>3</v>
      </c>
      <c r="R163" s="107">
        <v>22.039315789062169</v>
      </c>
      <c r="S163" s="73">
        <v>4.0664392729037635</v>
      </c>
      <c r="T163" s="106">
        <v>4</v>
      </c>
      <c r="U163" s="35"/>
      <c r="V163" s="35"/>
      <c r="W163" s="35"/>
      <c r="X163" s="35"/>
      <c r="Y163" s="35"/>
      <c r="Z163" s="35"/>
    </row>
    <row r="164" spans="1:26" ht="21" outlineLevel="2" x14ac:dyDescent="0.35">
      <c r="A164" s="446"/>
      <c r="B164" s="108" t="s">
        <v>25</v>
      </c>
      <c r="C164" s="105">
        <v>212.84475537377739</v>
      </c>
      <c r="D164" s="56">
        <v>7.6256702535968657</v>
      </c>
      <c r="E164" s="106">
        <v>2</v>
      </c>
      <c r="F164" s="105">
        <v>178.34910308299837</v>
      </c>
      <c r="G164" s="56">
        <v>46.906961184360682</v>
      </c>
      <c r="H164" s="106">
        <v>3</v>
      </c>
      <c r="I164" s="105">
        <v>253.69784788496904</v>
      </c>
      <c r="J164" s="56">
        <v>47.484391454236032</v>
      </c>
      <c r="K164" s="106">
        <v>2</v>
      </c>
      <c r="L164" s="105">
        <v>186.92645282229748</v>
      </c>
      <c r="M164" s="56">
        <v>12.259228013283419</v>
      </c>
      <c r="N164" s="106">
        <v>3</v>
      </c>
      <c r="O164" s="107">
        <v>35.737586067076158</v>
      </c>
      <c r="P164" s="73">
        <v>3.3375948654408409</v>
      </c>
      <c r="Q164" s="106">
        <v>2</v>
      </c>
      <c r="R164" s="107">
        <v>25.097612569606166</v>
      </c>
      <c r="S164" s="73">
        <v>4.1290647258753852</v>
      </c>
      <c r="T164" s="106">
        <v>3</v>
      </c>
      <c r="U164" s="35"/>
      <c r="V164" s="35"/>
      <c r="W164" s="35"/>
      <c r="X164" s="35"/>
      <c r="Y164" s="35"/>
      <c r="Z164" s="35"/>
    </row>
    <row r="165" spans="1:26" ht="21" outlineLevel="2" x14ac:dyDescent="0.35">
      <c r="A165" s="446"/>
      <c r="B165" s="108" t="s">
        <v>22</v>
      </c>
      <c r="C165" s="105">
        <v>108.78865616081363</v>
      </c>
      <c r="D165" s="56">
        <v>73.129634126520045</v>
      </c>
      <c r="E165" s="106">
        <v>2</v>
      </c>
      <c r="F165" s="105">
        <v>101.77438477253557</v>
      </c>
      <c r="G165" s="56">
        <v>9.6451548791373991</v>
      </c>
      <c r="H165" s="106">
        <v>2</v>
      </c>
      <c r="I165" s="105">
        <v>147.06729677433299</v>
      </c>
      <c r="J165" s="56">
        <v>35.394908336978844</v>
      </c>
      <c r="K165" s="106">
        <v>2</v>
      </c>
      <c r="L165" s="105">
        <v>121.87726899725422</v>
      </c>
      <c r="M165" s="56">
        <v>25.689384180309567</v>
      </c>
      <c r="N165" s="106">
        <v>2</v>
      </c>
      <c r="O165" s="107">
        <v>41.861575070355777</v>
      </c>
      <c r="P165" s="73">
        <v>26.136638165088439</v>
      </c>
      <c r="Q165" s="106">
        <v>2</v>
      </c>
      <c r="R165" s="107">
        <v>42.289613237315123</v>
      </c>
      <c r="S165" s="73">
        <v>3.375357259298815</v>
      </c>
      <c r="T165" s="106">
        <v>2</v>
      </c>
      <c r="U165" s="35"/>
      <c r="V165" s="35"/>
      <c r="W165" s="35"/>
      <c r="X165" s="35"/>
      <c r="Y165" s="35"/>
      <c r="Z165" s="35"/>
    </row>
    <row r="166" spans="1:26" ht="21" outlineLevel="2" x14ac:dyDescent="0.35">
      <c r="A166" s="446"/>
      <c r="B166" s="108" t="s">
        <v>24</v>
      </c>
      <c r="C166" s="105">
        <v>574.66492922025657</v>
      </c>
      <c r="D166" s="56">
        <v>142.49791041690898</v>
      </c>
      <c r="E166" s="106">
        <v>2</v>
      </c>
      <c r="F166" s="105">
        <v>217.24278731329179</v>
      </c>
      <c r="G166" s="56">
        <v>75.441838802649357</v>
      </c>
      <c r="H166" s="106">
        <v>2</v>
      </c>
      <c r="I166" s="105">
        <v>221.1939779481296</v>
      </c>
      <c r="J166" s="56">
        <v>10.428337122157158</v>
      </c>
      <c r="K166" s="106">
        <v>2</v>
      </c>
      <c r="L166" s="105">
        <v>170.48023703304048</v>
      </c>
      <c r="M166" s="56">
        <v>42.108344730277423</v>
      </c>
      <c r="N166" s="106">
        <v>2</v>
      </c>
      <c r="O166" s="105">
        <v>124.52913277857969</v>
      </c>
      <c r="P166" s="56">
        <v>5.2996099173858608</v>
      </c>
      <c r="Q166" s="106">
        <v>2</v>
      </c>
      <c r="R166" s="107">
        <v>60.187657033240768</v>
      </c>
      <c r="S166" s="73">
        <v>12.892007697431351</v>
      </c>
      <c r="T166" s="106">
        <v>2</v>
      </c>
      <c r="U166" s="35"/>
      <c r="V166" s="35"/>
      <c r="W166" s="35"/>
      <c r="X166" s="35"/>
      <c r="Y166" s="35"/>
      <c r="Z166" s="35"/>
    </row>
    <row r="167" spans="1:26" ht="21" outlineLevel="2" x14ac:dyDescent="0.35">
      <c r="A167" s="446"/>
      <c r="B167" s="108" t="s">
        <v>26</v>
      </c>
      <c r="C167" s="105">
        <v>375.97970010695428</v>
      </c>
      <c r="D167" s="56">
        <v>123.02330223765402</v>
      </c>
      <c r="E167" s="106">
        <v>2</v>
      </c>
      <c r="F167" s="105">
        <v>305.61182314760504</v>
      </c>
      <c r="G167" s="56">
        <v>27.109676365368827</v>
      </c>
      <c r="H167" s="106">
        <v>2</v>
      </c>
      <c r="I167" s="105">
        <v>260.69427710134363</v>
      </c>
      <c r="J167" s="56">
        <v>50.596728785786624</v>
      </c>
      <c r="K167" s="106">
        <v>2</v>
      </c>
      <c r="L167" s="105">
        <v>204.39718396466338</v>
      </c>
      <c r="M167" s="56">
        <v>17.243862550497756</v>
      </c>
      <c r="N167" s="106">
        <v>2</v>
      </c>
      <c r="O167" s="105">
        <v>105.02996132711792</v>
      </c>
      <c r="P167" s="56">
        <v>14.091808266087515</v>
      </c>
      <c r="Q167" s="106">
        <v>2</v>
      </c>
      <c r="R167" s="107">
        <v>57.862136859169382</v>
      </c>
      <c r="S167" s="73">
        <v>15.885306709322441</v>
      </c>
      <c r="T167" s="106">
        <v>2</v>
      </c>
      <c r="U167" s="35"/>
      <c r="V167" s="35"/>
      <c r="W167" s="35"/>
      <c r="X167" s="35"/>
      <c r="Y167" s="35"/>
      <c r="Z167" s="35"/>
    </row>
    <row r="168" spans="1:26" ht="21" outlineLevel="2" x14ac:dyDescent="0.35">
      <c r="A168" s="447"/>
      <c r="B168" s="109" t="s">
        <v>76</v>
      </c>
      <c r="C168" s="113">
        <v>387.53531026021159</v>
      </c>
      <c r="D168" s="62">
        <v>83.611999907071834</v>
      </c>
      <c r="E168" s="111">
        <v>3</v>
      </c>
      <c r="F168" s="113">
        <v>346.61216521991645</v>
      </c>
      <c r="G168" s="62">
        <v>20.304143240110349</v>
      </c>
      <c r="H168" s="111">
        <v>4</v>
      </c>
      <c r="I168" s="110">
        <v>70.133974663127333</v>
      </c>
      <c r="J168" s="76">
        <v>10.544483620185755</v>
      </c>
      <c r="K168" s="111">
        <v>4</v>
      </c>
      <c r="L168" s="110">
        <v>57.700415052831758</v>
      </c>
      <c r="M168" s="76">
        <v>2.3552630022029417</v>
      </c>
      <c r="N168" s="111">
        <v>4</v>
      </c>
      <c r="O168" s="110">
        <v>11.789600740220106</v>
      </c>
      <c r="P168" s="76">
        <v>4.4828956271418905</v>
      </c>
      <c r="Q168" s="111">
        <v>4</v>
      </c>
      <c r="R168" s="112">
        <v>7.2321226726145316</v>
      </c>
      <c r="S168" s="92">
        <v>1.1373054388099013</v>
      </c>
      <c r="T168" s="111">
        <v>4</v>
      </c>
      <c r="U168" s="35"/>
      <c r="V168" s="35"/>
      <c r="W168" s="35"/>
      <c r="X168" s="35"/>
      <c r="Y168" s="35"/>
      <c r="Z168" s="35"/>
    </row>
    <row r="169" spans="1:26" ht="21" outlineLevel="1" x14ac:dyDescent="0.35">
      <c r="A169" s="79"/>
      <c r="B169" s="114"/>
      <c r="C169" s="115"/>
      <c r="D169" s="56"/>
      <c r="E169" s="57"/>
      <c r="F169" s="115"/>
      <c r="G169" s="56"/>
      <c r="H169" s="57"/>
      <c r="I169" s="115"/>
      <c r="J169" s="56"/>
      <c r="K169" s="57"/>
      <c r="L169" s="115"/>
      <c r="M169" s="56"/>
      <c r="N169" s="57"/>
      <c r="O169" s="117"/>
      <c r="P169" s="56"/>
      <c r="Q169" s="57"/>
      <c r="R169" s="115"/>
      <c r="S169" s="56"/>
      <c r="T169" s="57"/>
      <c r="U169" s="35"/>
      <c r="V169" s="35"/>
      <c r="W169" s="35"/>
      <c r="X169" s="35"/>
      <c r="Y169" s="35"/>
      <c r="Z169" s="35"/>
    </row>
    <row r="170" spans="1:26" ht="21" outlineLevel="1" x14ac:dyDescent="0.35">
      <c r="A170" s="79"/>
      <c r="B170" s="114"/>
      <c r="C170" s="115"/>
      <c r="D170" s="56"/>
      <c r="E170" s="57"/>
      <c r="F170" s="115"/>
      <c r="G170" s="56"/>
      <c r="H170" s="57"/>
      <c r="I170" s="115"/>
      <c r="J170" s="56"/>
      <c r="K170" s="57"/>
      <c r="L170" s="115"/>
      <c r="M170" s="56"/>
      <c r="N170" s="57"/>
      <c r="O170" s="117"/>
      <c r="P170" s="56"/>
      <c r="Q170" s="57"/>
      <c r="R170" s="115"/>
      <c r="S170" s="56"/>
      <c r="T170" s="57"/>
      <c r="U170" s="35"/>
      <c r="V170" s="35"/>
      <c r="W170" s="35"/>
      <c r="X170" s="35"/>
      <c r="Y170" s="35"/>
      <c r="Z170" s="35"/>
    </row>
    <row r="171" spans="1:26" ht="21" outlineLevel="1" x14ac:dyDescent="0.3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21" outlineLevel="1" x14ac:dyDescent="0.35">
      <c r="A172" s="35"/>
      <c r="B172" s="35"/>
      <c r="C172" s="442" t="s">
        <v>62</v>
      </c>
      <c r="D172" s="443"/>
      <c r="E172" s="443"/>
      <c r="F172" s="443"/>
      <c r="G172" s="443"/>
      <c r="H172" s="444"/>
      <c r="I172" s="442" t="s">
        <v>63</v>
      </c>
      <c r="J172" s="443"/>
      <c r="K172" s="443"/>
      <c r="L172" s="443"/>
      <c r="M172" s="443"/>
      <c r="N172" s="444"/>
      <c r="O172" s="442" t="s">
        <v>64</v>
      </c>
      <c r="P172" s="443"/>
      <c r="Q172" s="443"/>
      <c r="R172" s="443"/>
      <c r="S172" s="443"/>
      <c r="T172" s="444"/>
      <c r="U172" s="35"/>
      <c r="V172" s="35"/>
      <c r="W172" s="35"/>
      <c r="X172" s="35"/>
      <c r="Y172" s="35"/>
      <c r="Z172" s="35"/>
    </row>
    <row r="173" spans="1:26" ht="21" outlineLevel="2" x14ac:dyDescent="0.35">
      <c r="A173" s="35" t="s">
        <v>95</v>
      </c>
      <c r="B173" s="35"/>
      <c r="C173" s="442" t="s">
        <v>73</v>
      </c>
      <c r="D173" s="443"/>
      <c r="E173" s="444"/>
      <c r="F173" s="442" t="s">
        <v>74</v>
      </c>
      <c r="G173" s="443"/>
      <c r="H173" s="444"/>
      <c r="I173" s="442" t="s">
        <v>73</v>
      </c>
      <c r="J173" s="443"/>
      <c r="K173" s="444"/>
      <c r="L173" s="442" t="s">
        <v>74</v>
      </c>
      <c r="M173" s="443"/>
      <c r="N173" s="444"/>
      <c r="O173" s="442" t="s">
        <v>73</v>
      </c>
      <c r="P173" s="443"/>
      <c r="Q173" s="444"/>
      <c r="R173" s="442" t="s">
        <v>74</v>
      </c>
      <c r="S173" s="443"/>
      <c r="T173" s="444"/>
      <c r="U173" s="35"/>
      <c r="V173" s="35"/>
      <c r="W173" s="35"/>
      <c r="X173" s="35"/>
      <c r="Y173" s="35"/>
      <c r="Z173" s="35"/>
    </row>
    <row r="174" spans="1:26" ht="21" outlineLevel="2" x14ac:dyDescent="0.35">
      <c r="A174" s="35"/>
      <c r="B174" s="35"/>
      <c r="C174" s="103" t="s">
        <v>43</v>
      </c>
      <c r="D174" s="49" t="s">
        <v>44</v>
      </c>
      <c r="E174" s="104" t="s">
        <v>45</v>
      </c>
      <c r="F174" s="103" t="s">
        <v>43</v>
      </c>
      <c r="G174" s="49" t="s">
        <v>44</v>
      </c>
      <c r="H174" s="104" t="s">
        <v>45</v>
      </c>
      <c r="I174" s="103" t="s">
        <v>43</v>
      </c>
      <c r="J174" s="49" t="s">
        <v>44</v>
      </c>
      <c r="K174" s="104" t="s">
        <v>45</v>
      </c>
      <c r="L174" s="103" t="s">
        <v>43</v>
      </c>
      <c r="M174" s="49" t="s">
        <v>44</v>
      </c>
      <c r="N174" s="104" t="s">
        <v>45</v>
      </c>
      <c r="O174" s="103" t="s">
        <v>43</v>
      </c>
      <c r="P174" s="49" t="s">
        <v>44</v>
      </c>
      <c r="Q174" s="104" t="s">
        <v>45</v>
      </c>
      <c r="R174" s="103" t="s">
        <v>43</v>
      </c>
      <c r="S174" s="49" t="s">
        <v>44</v>
      </c>
      <c r="T174" s="104" t="s">
        <v>45</v>
      </c>
      <c r="U174" s="35"/>
      <c r="V174" s="35"/>
      <c r="W174" s="35"/>
      <c r="X174" s="35"/>
      <c r="Y174" s="35"/>
      <c r="Z174" s="35"/>
    </row>
    <row r="175" spans="1:26" ht="21" outlineLevel="2" x14ac:dyDescent="0.35">
      <c r="A175" s="445" t="s">
        <v>75</v>
      </c>
      <c r="B175" s="103" t="s">
        <v>18</v>
      </c>
      <c r="C175" s="105">
        <v>391.67618962868238</v>
      </c>
      <c r="D175" s="56">
        <v>11.523419365920383</v>
      </c>
      <c r="E175" s="106">
        <v>3</v>
      </c>
      <c r="F175" s="105">
        <v>184.04380373279761</v>
      </c>
      <c r="G175" s="56">
        <v>98.476776147425241</v>
      </c>
      <c r="H175" s="106">
        <v>3</v>
      </c>
      <c r="I175" s="107">
        <v>20.488140393512804</v>
      </c>
      <c r="J175" s="73">
        <v>0.87051422074527585</v>
      </c>
      <c r="K175" s="106">
        <v>3</v>
      </c>
      <c r="L175" s="116">
        <v>7.6495805044419249</v>
      </c>
      <c r="M175" s="67">
        <v>2.181027983288931</v>
      </c>
      <c r="N175" s="106">
        <v>2</v>
      </c>
      <c r="O175" s="105">
        <v>224.70904916510821</v>
      </c>
      <c r="P175" s="56">
        <v>22.835443048510335</v>
      </c>
      <c r="Q175" s="106">
        <v>3</v>
      </c>
      <c r="R175" s="105">
        <v>91.285948255578276</v>
      </c>
      <c r="S175" s="56">
        <v>50.785632768356209</v>
      </c>
      <c r="T175" s="106">
        <v>3</v>
      </c>
      <c r="U175" s="35"/>
      <c r="V175" s="35"/>
      <c r="W175" s="35"/>
      <c r="X175" s="35"/>
      <c r="Y175" s="35"/>
      <c r="Z175" s="35"/>
    </row>
    <row r="176" spans="1:26" ht="21" outlineLevel="2" x14ac:dyDescent="0.35">
      <c r="A176" s="446"/>
      <c r="B176" s="108" t="s">
        <v>23</v>
      </c>
      <c r="C176" s="105">
        <v>503.15929570288404</v>
      </c>
      <c r="D176" s="56">
        <v>82.330617496704591</v>
      </c>
      <c r="E176" s="106">
        <v>3</v>
      </c>
      <c r="F176" s="105">
        <v>225.45565127911141</v>
      </c>
      <c r="G176" s="56">
        <v>7.6216293973262426</v>
      </c>
      <c r="H176" s="106">
        <v>3</v>
      </c>
      <c r="I176" s="107">
        <v>43.439888950996199</v>
      </c>
      <c r="J176" s="73">
        <v>1.8008715740381309</v>
      </c>
      <c r="K176" s="106">
        <v>3</v>
      </c>
      <c r="L176" s="116">
        <v>9.0662661787304444</v>
      </c>
      <c r="M176" s="67">
        <v>0.38253455112432927</v>
      </c>
      <c r="N176" s="106">
        <v>3</v>
      </c>
      <c r="O176" s="105">
        <v>302.00326406990683</v>
      </c>
      <c r="P176" s="56">
        <v>53.620351885768983</v>
      </c>
      <c r="Q176" s="106">
        <v>3</v>
      </c>
      <c r="R176" s="105">
        <v>183.78089200100783</v>
      </c>
      <c r="S176" s="56">
        <v>58.118738101386114</v>
      </c>
      <c r="T176" s="106">
        <v>4</v>
      </c>
      <c r="U176" s="35"/>
      <c r="V176" s="35"/>
      <c r="W176" s="35"/>
      <c r="X176" s="35"/>
      <c r="Y176" s="35"/>
      <c r="Z176" s="35"/>
    </row>
    <row r="177" spans="1:26" ht="21" outlineLevel="2" x14ac:dyDescent="0.35">
      <c r="A177" s="446"/>
      <c r="B177" s="108" t="s">
        <v>25</v>
      </c>
      <c r="C177" s="105">
        <v>567.93349255146779</v>
      </c>
      <c r="D177" s="56">
        <v>15.67809947651218</v>
      </c>
      <c r="E177" s="106">
        <v>3</v>
      </c>
      <c r="F177" s="105">
        <v>434.25248803020304</v>
      </c>
      <c r="G177" s="56">
        <v>89.247396498474302</v>
      </c>
      <c r="H177" s="106">
        <v>3</v>
      </c>
      <c r="I177" s="107">
        <v>48.149449248956088</v>
      </c>
      <c r="J177" s="73">
        <v>8.4205221309323601</v>
      </c>
      <c r="K177" s="106">
        <v>2</v>
      </c>
      <c r="L177" s="107">
        <v>12.854341593899433</v>
      </c>
      <c r="M177" s="73">
        <v>2.0963612746175055</v>
      </c>
      <c r="N177" s="106">
        <v>2</v>
      </c>
      <c r="O177" s="105">
        <v>477.49330705655615</v>
      </c>
      <c r="P177" s="56">
        <v>84.286258588395569</v>
      </c>
      <c r="Q177" s="106">
        <v>3</v>
      </c>
      <c r="R177" s="105">
        <v>316.25004823876264</v>
      </c>
      <c r="S177" s="56">
        <v>61.583981198243208</v>
      </c>
      <c r="T177" s="106">
        <v>3</v>
      </c>
      <c r="U177" s="35"/>
      <c r="V177" s="35"/>
      <c r="W177" s="35"/>
      <c r="X177" s="35"/>
      <c r="Y177" s="35"/>
      <c r="Z177" s="35"/>
    </row>
    <row r="178" spans="1:26" ht="21" outlineLevel="2" x14ac:dyDescent="0.35">
      <c r="A178" s="446"/>
      <c r="B178" s="108" t="s">
        <v>22</v>
      </c>
      <c r="C178" s="105">
        <v>229.94907092114462</v>
      </c>
      <c r="D178" s="56">
        <v>71.35320267420542</v>
      </c>
      <c r="E178" s="106">
        <v>3</v>
      </c>
      <c r="F178" s="105">
        <v>199.76069344797699</v>
      </c>
      <c r="G178" s="56">
        <v>5.1645346617877088</v>
      </c>
      <c r="H178" s="106">
        <v>2</v>
      </c>
      <c r="I178" s="116">
        <v>9.8808112562971928</v>
      </c>
      <c r="J178" s="67">
        <v>7.5326614396249818</v>
      </c>
      <c r="K178" s="106">
        <v>2</v>
      </c>
      <c r="L178" s="116">
        <v>9.30735528757757</v>
      </c>
      <c r="M178" s="67">
        <v>2.0810711647279168</v>
      </c>
      <c r="N178" s="106">
        <v>2</v>
      </c>
      <c r="O178" s="107">
        <v>59.135405091288362</v>
      </c>
      <c r="P178" s="73">
        <v>21.060991452966913</v>
      </c>
      <c r="Q178" s="106">
        <v>3</v>
      </c>
      <c r="R178" s="107">
        <v>70.670601634357055</v>
      </c>
      <c r="S178" s="73">
        <v>2.7852885488270624</v>
      </c>
      <c r="T178" s="106">
        <v>2</v>
      </c>
      <c r="U178" s="35"/>
      <c r="V178" s="35"/>
      <c r="W178" s="35"/>
      <c r="X178" s="35"/>
      <c r="Y178" s="35"/>
      <c r="Z178" s="35"/>
    </row>
    <row r="179" spans="1:26" ht="21" outlineLevel="2" x14ac:dyDescent="0.35">
      <c r="A179" s="446"/>
      <c r="B179" s="108" t="s">
        <v>24</v>
      </c>
      <c r="C179" s="105">
        <v>350.88655216787265</v>
      </c>
      <c r="D179" s="56">
        <v>24.861773626286894</v>
      </c>
      <c r="E179" s="106">
        <v>3</v>
      </c>
      <c r="F179" s="105">
        <v>327.40499166696821</v>
      </c>
      <c r="G179" s="56">
        <v>10.133488627051593</v>
      </c>
      <c r="H179" s="106">
        <v>2</v>
      </c>
      <c r="I179" s="107">
        <v>20.529072389577358</v>
      </c>
      <c r="J179" s="73">
        <v>4.9455046210594125</v>
      </c>
      <c r="K179" s="106">
        <v>2</v>
      </c>
      <c r="L179" s="116">
        <v>9.6896143925517109</v>
      </c>
      <c r="M179" s="67">
        <v>1.1664736438404903</v>
      </c>
      <c r="N179" s="106">
        <v>2</v>
      </c>
      <c r="O179" s="105">
        <v>115.05064447633417</v>
      </c>
      <c r="P179" s="56">
        <v>26.650338597437361</v>
      </c>
      <c r="Q179" s="106">
        <v>3</v>
      </c>
      <c r="R179" s="107">
        <v>84.187924136864837</v>
      </c>
      <c r="S179" s="73">
        <v>2.6684856048725165</v>
      </c>
      <c r="T179" s="106">
        <v>2</v>
      </c>
      <c r="U179" s="35"/>
      <c r="V179" s="35"/>
      <c r="W179" s="35"/>
      <c r="X179" s="35"/>
      <c r="Y179" s="35"/>
      <c r="Z179" s="35"/>
    </row>
    <row r="180" spans="1:26" ht="21" outlineLevel="2" x14ac:dyDescent="0.35">
      <c r="A180" s="446"/>
      <c r="B180" s="108" t="s">
        <v>26</v>
      </c>
      <c r="C180" s="105">
        <v>421.46792598843439</v>
      </c>
      <c r="D180" s="56">
        <v>46.117645393423196</v>
      </c>
      <c r="E180" s="106">
        <v>3</v>
      </c>
      <c r="F180" s="105">
        <v>484.39645969203929</v>
      </c>
      <c r="G180" s="56">
        <v>65.787000195499516</v>
      </c>
      <c r="H180" s="106">
        <v>2</v>
      </c>
      <c r="I180" s="107">
        <v>17.117128348959387</v>
      </c>
      <c r="J180" s="73">
        <v>2.2927758632617872</v>
      </c>
      <c r="K180" s="106">
        <v>2</v>
      </c>
      <c r="L180" s="107">
        <v>14.767872058363027</v>
      </c>
      <c r="M180" s="73">
        <v>2.7162138642955846</v>
      </c>
      <c r="N180" s="106">
        <v>2</v>
      </c>
      <c r="O180" s="105">
        <v>143.57776418469174</v>
      </c>
      <c r="P180" s="56">
        <v>22.570514305245577</v>
      </c>
      <c r="Q180" s="106">
        <v>3</v>
      </c>
      <c r="R180" s="105">
        <v>228.73593896150442</v>
      </c>
      <c r="S180" s="56">
        <v>8.8633626350185928</v>
      </c>
      <c r="T180" s="106">
        <v>2</v>
      </c>
      <c r="U180" s="35"/>
      <c r="V180" s="35"/>
      <c r="W180" s="35"/>
      <c r="X180" s="35"/>
      <c r="Y180" s="35"/>
      <c r="Z180" s="35"/>
    </row>
    <row r="181" spans="1:26" ht="21" outlineLevel="2" x14ac:dyDescent="0.35">
      <c r="A181" s="447"/>
      <c r="B181" s="109" t="s">
        <v>76</v>
      </c>
      <c r="C181" s="113">
        <v>228.0390468426057</v>
      </c>
      <c r="D181" s="62">
        <v>36.959004730438174</v>
      </c>
      <c r="E181" s="111">
        <v>3</v>
      </c>
      <c r="F181" s="113">
        <v>537.6150500735788</v>
      </c>
      <c r="G181" s="62">
        <v>27.525506686534676</v>
      </c>
      <c r="H181" s="111">
        <v>3</v>
      </c>
      <c r="I181" s="110">
        <v>25.499127308059585</v>
      </c>
      <c r="J181" s="76">
        <v>5.174925389767667</v>
      </c>
      <c r="K181" s="111">
        <v>3</v>
      </c>
      <c r="L181" s="110">
        <v>67.059551707221644</v>
      </c>
      <c r="M181" s="76">
        <v>15.490067792421273</v>
      </c>
      <c r="N181" s="111">
        <v>4</v>
      </c>
      <c r="O181" s="113">
        <v>609.63290255103539</v>
      </c>
      <c r="P181" s="62">
        <v>45.859799175337756</v>
      </c>
      <c r="Q181" s="111">
        <v>3</v>
      </c>
      <c r="R181" s="113">
        <v>1222.9664407865612</v>
      </c>
      <c r="S181" s="62">
        <v>322.43449516601555</v>
      </c>
      <c r="T181" s="111">
        <v>4</v>
      </c>
      <c r="U181" s="35"/>
      <c r="V181" s="35"/>
      <c r="W181" s="35"/>
      <c r="X181" s="35"/>
      <c r="Y181" s="35"/>
      <c r="Z181" s="35"/>
    </row>
    <row r="182" spans="1:26" ht="21" outlineLevel="1" x14ac:dyDescent="0.35">
      <c r="A182" s="79"/>
      <c r="B182" s="114"/>
      <c r="C182" s="115"/>
      <c r="D182" s="56"/>
      <c r="E182" s="57"/>
      <c r="F182" s="115"/>
      <c r="G182" s="56"/>
      <c r="H182" s="57"/>
      <c r="I182" s="115"/>
      <c r="J182" s="56"/>
      <c r="K182" s="57"/>
      <c r="L182" s="115"/>
      <c r="M182" s="56"/>
      <c r="N182" s="57"/>
      <c r="O182" s="115"/>
      <c r="P182" s="56"/>
      <c r="Q182" s="57"/>
      <c r="R182" s="115"/>
      <c r="S182" s="56"/>
      <c r="T182" s="57"/>
      <c r="U182" s="35"/>
      <c r="V182" s="35"/>
      <c r="W182" s="35"/>
      <c r="X182" s="35"/>
      <c r="Y182" s="35"/>
      <c r="Z182" s="35"/>
    </row>
    <row r="183" spans="1:26" ht="21" outlineLevel="1" x14ac:dyDescent="0.35">
      <c r="A183" s="79"/>
      <c r="B183" s="114"/>
      <c r="C183" s="115"/>
      <c r="D183" s="56"/>
      <c r="E183" s="57"/>
      <c r="F183" s="115"/>
      <c r="G183" s="56"/>
      <c r="H183" s="57"/>
      <c r="I183" s="115"/>
      <c r="J183" s="56"/>
      <c r="K183" s="57"/>
      <c r="L183" s="115"/>
      <c r="M183" s="56"/>
      <c r="N183" s="57"/>
      <c r="O183" s="115"/>
      <c r="P183" s="56"/>
      <c r="Q183" s="57"/>
      <c r="R183" s="115"/>
      <c r="S183" s="56"/>
      <c r="T183" s="57"/>
      <c r="U183" s="35"/>
      <c r="V183" s="35"/>
      <c r="W183" s="35"/>
      <c r="X183" s="35"/>
      <c r="Y183" s="35"/>
      <c r="Z183" s="35"/>
    </row>
    <row r="184" spans="1:26" ht="21" outlineLevel="1" x14ac:dyDescent="0.35">
      <c r="A184" s="35"/>
      <c r="B184" s="35"/>
      <c r="C184" s="118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21" outlineLevel="1" x14ac:dyDescent="0.35">
      <c r="A185" s="35"/>
      <c r="B185" s="35"/>
      <c r="C185" s="442" t="s">
        <v>77</v>
      </c>
      <c r="D185" s="443"/>
      <c r="E185" s="443"/>
      <c r="F185" s="443"/>
      <c r="G185" s="443"/>
      <c r="H185" s="444"/>
      <c r="I185" s="442" t="s">
        <v>66</v>
      </c>
      <c r="J185" s="443"/>
      <c r="K185" s="443"/>
      <c r="L185" s="443"/>
      <c r="M185" s="443"/>
      <c r="N185" s="444"/>
      <c r="O185" s="442" t="s">
        <v>78</v>
      </c>
      <c r="P185" s="443"/>
      <c r="Q185" s="443"/>
      <c r="R185" s="443"/>
      <c r="S185" s="443"/>
      <c r="T185" s="444"/>
      <c r="U185" s="35"/>
      <c r="V185" s="35"/>
      <c r="W185" s="35"/>
      <c r="X185" s="35"/>
      <c r="Y185" s="35"/>
      <c r="Z185" s="35"/>
    </row>
    <row r="186" spans="1:26" ht="21" outlineLevel="2" x14ac:dyDescent="0.35">
      <c r="A186" s="35" t="s">
        <v>95</v>
      </c>
      <c r="B186" s="35"/>
      <c r="C186" s="442" t="s">
        <v>73</v>
      </c>
      <c r="D186" s="443"/>
      <c r="E186" s="444"/>
      <c r="F186" s="442" t="s">
        <v>74</v>
      </c>
      <c r="G186" s="443"/>
      <c r="H186" s="444"/>
      <c r="I186" s="442" t="s">
        <v>73</v>
      </c>
      <c r="J186" s="443"/>
      <c r="K186" s="444"/>
      <c r="L186" s="442" t="s">
        <v>74</v>
      </c>
      <c r="M186" s="443"/>
      <c r="N186" s="444"/>
      <c r="O186" s="442" t="s">
        <v>73</v>
      </c>
      <c r="P186" s="443"/>
      <c r="Q186" s="444"/>
      <c r="R186" s="442" t="s">
        <v>74</v>
      </c>
      <c r="S186" s="443"/>
      <c r="T186" s="444"/>
      <c r="U186" s="35"/>
      <c r="V186" s="35"/>
      <c r="W186" s="35"/>
      <c r="X186" s="35"/>
      <c r="Y186" s="35"/>
      <c r="Z186" s="35"/>
    </row>
    <row r="187" spans="1:26" ht="21" outlineLevel="2" x14ac:dyDescent="0.35">
      <c r="A187" s="35"/>
      <c r="B187" s="35"/>
      <c r="C187" s="103" t="s">
        <v>43</v>
      </c>
      <c r="D187" s="49" t="s">
        <v>44</v>
      </c>
      <c r="E187" s="104" t="s">
        <v>45</v>
      </c>
      <c r="F187" s="103" t="s">
        <v>43</v>
      </c>
      <c r="G187" s="49" t="s">
        <v>44</v>
      </c>
      <c r="H187" s="104" t="s">
        <v>45</v>
      </c>
      <c r="I187" s="103" t="s">
        <v>43</v>
      </c>
      <c r="J187" s="49" t="s">
        <v>44</v>
      </c>
      <c r="K187" s="104" t="s">
        <v>45</v>
      </c>
      <c r="L187" s="103" t="s">
        <v>43</v>
      </c>
      <c r="M187" s="49" t="s">
        <v>44</v>
      </c>
      <c r="N187" s="104" t="s">
        <v>45</v>
      </c>
      <c r="O187" s="103" t="s">
        <v>43</v>
      </c>
      <c r="P187" s="49" t="s">
        <v>44</v>
      </c>
      <c r="Q187" s="104" t="s">
        <v>45</v>
      </c>
      <c r="R187" s="103" t="s">
        <v>43</v>
      </c>
      <c r="S187" s="49" t="s">
        <v>44</v>
      </c>
      <c r="T187" s="104" t="s">
        <v>45</v>
      </c>
      <c r="U187" s="35"/>
      <c r="V187" s="35"/>
      <c r="W187" s="35"/>
      <c r="X187" s="35"/>
      <c r="Y187" s="35"/>
      <c r="Z187" s="35"/>
    </row>
    <row r="188" spans="1:26" ht="21" outlineLevel="2" x14ac:dyDescent="0.35">
      <c r="A188" s="445" t="s">
        <v>75</v>
      </c>
      <c r="B188" s="103" t="s">
        <v>18</v>
      </c>
      <c r="C188" s="107">
        <v>10.976855418145782</v>
      </c>
      <c r="D188" s="73">
        <v>3.0185269149264378</v>
      </c>
      <c r="E188" s="106">
        <v>3</v>
      </c>
      <c r="F188" s="116">
        <v>2.459513081102767</v>
      </c>
      <c r="G188" s="67">
        <v>0.72673869420655013</v>
      </c>
      <c r="H188" s="106">
        <v>3</v>
      </c>
      <c r="I188" s="107">
        <v>36.593089487976734</v>
      </c>
      <c r="J188" s="73">
        <v>2.6440043915569151</v>
      </c>
      <c r="K188" s="106">
        <v>3</v>
      </c>
      <c r="L188" s="107">
        <v>13.147742339684747</v>
      </c>
      <c r="M188" s="73">
        <v>5.1451011933794684</v>
      </c>
      <c r="N188" s="106">
        <v>2</v>
      </c>
      <c r="O188" s="105">
        <v>480.32014296679131</v>
      </c>
      <c r="P188" s="56">
        <v>70.519089291818304</v>
      </c>
      <c r="Q188" s="106">
        <v>3</v>
      </c>
      <c r="R188" s="105">
        <v>142.23627253622433</v>
      </c>
      <c r="S188" s="56">
        <v>71.391146689569638</v>
      </c>
      <c r="T188" s="106">
        <v>3</v>
      </c>
      <c r="U188" s="35"/>
      <c r="V188" s="35"/>
      <c r="W188" s="35"/>
      <c r="X188" s="35"/>
      <c r="Y188" s="35"/>
      <c r="Z188" s="35"/>
    </row>
    <row r="189" spans="1:26" ht="21" outlineLevel="2" x14ac:dyDescent="0.35">
      <c r="A189" s="446"/>
      <c r="B189" s="108" t="s">
        <v>23</v>
      </c>
      <c r="C189" s="116">
        <v>5.7482650348446596</v>
      </c>
      <c r="D189" s="67">
        <v>1.0084690657020883</v>
      </c>
      <c r="E189" s="106">
        <v>3</v>
      </c>
      <c r="F189" s="116">
        <v>2.9504323660097951</v>
      </c>
      <c r="G189" s="67">
        <v>0.34289442708904538</v>
      </c>
      <c r="H189" s="106">
        <v>4</v>
      </c>
      <c r="I189" s="107">
        <v>58.334016690074826</v>
      </c>
      <c r="J189" s="73">
        <v>10.666519504805468</v>
      </c>
      <c r="K189" s="106">
        <v>3</v>
      </c>
      <c r="L189" s="107">
        <v>31.25299817168575</v>
      </c>
      <c r="M189" s="73">
        <v>2.6965120507193214</v>
      </c>
      <c r="N189" s="106">
        <v>4</v>
      </c>
      <c r="O189" s="105">
        <v>407.82159113555559</v>
      </c>
      <c r="P189" s="56">
        <v>45.776883108545299</v>
      </c>
      <c r="Q189" s="106">
        <v>3</v>
      </c>
      <c r="R189" s="105">
        <v>364.59928504548725</v>
      </c>
      <c r="S189" s="56">
        <v>111.55389202340551</v>
      </c>
      <c r="T189" s="106">
        <v>4</v>
      </c>
      <c r="U189" s="35"/>
      <c r="V189" s="35"/>
      <c r="W189" s="35"/>
      <c r="X189" s="35"/>
      <c r="Y189" s="35"/>
      <c r="Z189" s="35"/>
    </row>
    <row r="190" spans="1:26" ht="21" outlineLevel="2" x14ac:dyDescent="0.35">
      <c r="A190" s="446"/>
      <c r="B190" s="108" t="s">
        <v>25</v>
      </c>
      <c r="C190" s="116">
        <v>6.7912158238529843</v>
      </c>
      <c r="D190" s="67">
        <v>1.4456572163020649</v>
      </c>
      <c r="E190" s="106">
        <v>2</v>
      </c>
      <c r="F190" s="116">
        <v>3.8453438601833541</v>
      </c>
      <c r="G190" s="67">
        <v>0.11244434819938944</v>
      </c>
      <c r="H190" s="106">
        <v>3</v>
      </c>
      <c r="I190" s="107">
        <v>54.736133005411084</v>
      </c>
      <c r="J190" s="73">
        <v>15.556833498765458</v>
      </c>
      <c r="K190" s="106">
        <v>4</v>
      </c>
      <c r="L190" s="107">
        <v>40.582582385822157</v>
      </c>
      <c r="M190" s="73">
        <v>12.0718027572296</v>
      </c>
      <c r="N190" s="106">
        <v>3</v>
      </c>
      <c r="O190" s="105">
        <v>448.59272073642092</v>
      </c>
      <c r="P190" s="56">
        <v>179.24739146708308</v>
      </c>
      <c r="Q190" s="106">
        <v>2</v>
      </c>
      <c r="R190" s="105">
        <v>404.38747274486263</v>
      </c>
      <c r="S190" s="56">
        <v>88.627160717561623</v>
      </c>
      <c r="T190" s="106">
        <v>3</v>
      </c>
      <c r="U190" s="35"/>
      <c r="V190" s="35"/>
      <c r="W190" s="35"/>
      <c r="X190" s="35"/>
      <c r="Y190" s="35"/>
      <c r="Z190" s="35"/>
    </row>
    <row r="191" spans="1:26" ht="21" outlineLevel="2" x14ac:dyDescent="0.35">
      <c r="A191" s="446"/>
      <c r="B191" s="108" t="s">
        <v>22</v>
      </c>
      <c r="C191" s="107">
        <v>62.586247930544531</v>
      </c>
      <c r="D191" s="73">
        <v>33.187904370950257</v>
      </c>
      <c r="E191" s="106">
        <v>2</v>
      </c>
      <c r="F191" s="107">
        <v>16.142646223021526</v>
      </c>
      <c r="G191" s="73">
        <v>5.1240508649934977</v>
      </c>
      <c r="H191" s="106">
        <v>2</v>
      </c>
      <c r="I191" s="107">
        <v>22.064952008049129</v>
      </c>
      <c r="J191" s="73">
        <v>9.254041238310057</v>
      </c>
      <c r="K191" s="106">
        <v>3</v>
      </c>
      <c r="L191" s="107">
        <v>20.516730454811778</v>
      </c>
      <c r="M191" s="73">
        <v>2.31032890163273</v>
      </c>
      <c r="N191" s="106">
        <v>2</v>
      </c>
      <c r="O191" s="105">
        <v>477.43580572290739</v>
      </c>
      <c r="P191" s="56">
        <v>269.21440859360348</v>
      </c>
      <c r="Q191" s="106">
        <v>2</v>
      </c>
      <c r="R191" s="105">
        <v>623.63968380589222</v>
      </c>
      <c r="S191" s="56">
        <v>5.3090310190003853</v>
      </c>
      <c r="T191" s="106">
        <v>2</v>
      </c>
      <c r="U191" s="35"/>
      <c r="V191" s="35"/>
      <c r="W191" s="35"/>
      <c r="X191" s="35"/>
      <c r="Y191" s="35"/>
      <c r="Z191" s="35"/>
    </row>
    <row r="192" spans="1:26" ht="21" outlineLevel="2" x14ac:dyDescent="0.35">
      <c r="A192" s="446"/>
      <c r="B192" s="108" t="s">
        <v>24</v>
      </c>
      <c r="C192" s="107">
        <v>36.289320930177482</v>
      </c>
      <c r="D192" s="73">
        <v>13.834572732837026</v>
      </c>
      <c r="E192" s="106">
        <v>2</v>
      </c>
      <c r="F192" s="116">
        <v>8.0476669853082221</v>
      </c>
      <c r="G192" s="67">
        <v>3.630286965267274</v>
      </c>
      <c r="H192" s="106">
        <v>2</v>
      </c>
      <c r="I192" s="107">
        <v>83.3044666066654</v>
      </c>
      <c r="J192" s="73">
        <v>12.609171041654305</v>
      </c>
      <c r="K192" s="106">
        <v>3</v>
      </c>
      <c r="L192" s="107">
        <v>39.097462792282435</v>
      </c>
      <c r="M192" s="73">
        <v>2.3337593395460092</v>
      </c>
      <c r="N192" s="106">
        <v>2</v>
      </c>
      <c r="O192" s="105">
        <v>1720.8173753730421</v>
      </c>
      <c r="P192" s="56">
        <v>68.76630902749875</v>
      </c>
      <c r="Q192" s="106">
        <v>2</v>
      </c>
      <c r="R192" s="105">
        <v>839.38513375842217</v>
      </c>
      <c r="S192" s="56">
        <v>320.44190906600755</v>
      </c>
      <c r="T192" s="106">
        <v>2</v>
      </c>
      <c r="U192" s="35"/>
      <c r="V192" s="35"/>
      <c r="W192" s="35"/>
      <c r="X192" s="35"/>
      <c r="Y192" s="35"/>
      <c r="Z192" s="35"/>
    </row>
    <row r="193" spans="1:26" ht="21" outlineLevel="2" x14ac:dyDescent="0.35">
      <c r="A193" s="446"/>
      <c r="B193" s="108" t="s">
        <v>26</v>
      </c>
      <c r="C193" s="107">
        <v>20.53400366661544</v>
      </c>
      <c r="D193" s="73">
        <v>5.6160498655629194</v>
      </c>
      <c r="E193" s="106">
        <v>2</v>
      </c>
      <c r="F193" s="116">
        <v>6.4968271598443996</v>
      </c>
      <c r="G193" s="67">
        <v>1.7640267533116321</v>
      </c>
      <c r="H193" s="106">
        <v>2</v>
      </c>
      <c r="I193" s="107">
        <v>97.771701310007543</v>
      </c>
      <c r="J193" s="73">
        <v>13.022907172201148</v>
      </c>
      <c r="K193" s="106">
        <v>3</v>
      </c>
      <c r="L193" s="107">
        <v>87.6010854268429</v>
      </c>
      <c r="M193" s="73">
        <v>31.021826474205874</v>
      </c>
      <c r="N193" s="106">
        <v>2</v>
      </c>
      <c r="O193" s="105">
        <v>1185.5558974138044</v>
      </c>
      <c r="P193" s="56">
        <v>264.50859033749532</v>
      </c>
      <c r="Q193" s="106">
        <v>2</v>
      </c>
      <c r="R193" s="105">
        <v>679.92366430918059</v>
      </c>
      <c r="S193" s="56">
        <v>236.04398177503708</v>
      </c>
      <c r="T193" s="106">
        <v>2</v>
      </c>
      <c r="U193" s="35"/>
      <c r="V193" s="35"/>
      <c r="W193" s="35"/>
      <c r="X193" s="35"/>
      <c r="Y193" s="35"/>
      <c r="Z193" s="35"/>
    </row>
    <row r="194" spans="1:26" ht="21" outlineLevel="2" x14ac:dyDescent="0.35">
      <c r="A194" s="447"/>
      <c r="B194" s="109" t="s">
        <v>76</v>
      </c>
      <c r="C194" s="110">
        <v>17.586512380340089</v>
      </c>
      <c r="D194" s="76">
        <v>5.6235260116752306</v>
      </c>
      <c r="E194" s="111">
        <v>4</v>
      </c>
      <c r="F194" s="112">
        <v>9.7371044627560579</v>
      </c>
      <c r="G194" s="92">
        <v>0.59964642069161322</v>
      </c>
      <c r="H194" s="111">
        <v>4</v>
      </c>
      <c r="I194" s="110">
        <v>28.75747630925709</v>
      </c>
      <c r="J194" s="76">
        <v>7.4703022166738133</v>
      </c>
      <c r="K194" s="111">
        <v>3</v>
      </c>
      <c r="L194" s="110">
        <v>55.854545798058936</v>
      </c>
      <c r="M194" s="76">
        <v>11.212747103969916</v>
      </c>
      <c r="N194" s="111">
        <v>4</v>
      </c>
      <c r="O194" s="113">
        <v>1180.0250355206877</v>
      </c>
      <c r="P194" s="62">
        <v>276.62456812683337</v>
      </c>
      <c r="Q194" s="111">
        <v>4</v>
      </c>
      <c r="R194" s="113">
        <v>943.20125869300671</v>
      </c>
      <c r="S194" s="62">
        <v>89.370743553375334</v>
      </c>
      <c r="T194" s="111">
        <v>4</v>
      </c>
      <c r="U194" s="35"/>
      <c r="V194" s="35"/>
      <c r="W194" s="35"/>
      <c r="X194" s="35"/>
      <c r="Y194" s="35"/>
      <c r="Z194" s="35"/>
    </row>
    <row r="195" spans="1:26" ht="21" outlineLevel="1" x14ac:dyDescent="0.35">
      <c r="A195" s="79"/>
      <c r="B195" s="114"/>
      <c r="C195" s="115"/>
      <c r="D195" s="56"/>
      <c r="E195" s="57"/>
      <c r="F195" s="115"/>
      <c r="G195" s="56"/>
      <c r="H195" s="57"/>
      <c r="I195" s="115"/>
      <c r="J195" s="56"/>
      <c r="K195" s="57"/>
      <c r="L195" s="115"/>
      <c r="M195" s="56"/>
      <c r="N195" s="57"/>
      <c r="O195" s="115"/>
      <c r="P195" s="56"/>
      <c r="Q195" s="57"/>
      <c r="R195" s="115"/>
      <c r="S195" s="56"/>
      <c r="T195" s="57"/>
      <c r="U195" s="35"/>
      <c r="V195" s="35"/>
      <c r="W195" s="35"/>
      <c r="X195" s="35"/>
      <c r="Y195" s="35"/>
      <c r="Z195" s="35"/>
    </row>
    <row r="196" spans="1:26" ht="21" outlineLevel="1" x14ac:dyDescent="0.35">
      <c r="A196" s="79"/>
      <c r="B196" s="114"/>
      <c r="C196" s="115"/>
      <c r="D196" s="56"/>
      <c r="E196" s="57"/>
      <c r="F196" s="115"/>
      <c r="G196" s="56"/>
      <c r="H196" s="57"/>
      <c r="I196" s="115"/>
      <c r="J196" s="56"/>
      <c r="K196" s="57"/>
      <c r="L196" s="115"/>
      <c r="M196" s="56"/>
      <c r="N196" s="57"/>
      <c r="O196" s="115"/>
      <c r="P196" s="56"/>
      <c r="Q196" s="57"/>
      <c r="R196" s="115"/>
      <c r="S196" s="56"/>
      <c r="T196" s="57"/>
      <c r="U196" s="35"/>
      <c r="V196" s="35"/>
      <c r="W196" s="35"/>
      <c r="X196" s="35"/>
      <c r="Y196" s="35"/>
      <c r="Z196" s="35"/>
    </row>
    <row r="197" spans="1:26" ht="21" outlineLevel="1" x14ac:dyDescent="0.35">
      <c r="A197" s="35"/>
      <c r="B197" s="35"/>
      <c r="C197" s="118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21" outlineLevel="1" x14ac:dyDescent="0.35">
      <c r="A198" s="35"/>
      <c r="B198" s="35"/>
      <c r="C198" s="442" t="s">
        <v>68</v>
      </c>
      <c r="D198" s="443"/>
      <c r="E198" s="443"/>
      <c r="F198" s="443"/>
      <c r="G198" s="443"/>
      <c r="H198" s="444"/>
      <c r="I198" s="442" t="s">
        <v>69</v>
      </c>
      <c r="J198" s="443"/>
      <c r="K198" s="443"/>
      <c r="L198" s="443"/>
      <c r="M198" s="443"/>
      <c r="N198" s="444"/>
      <c r="O198" s="442" t="s">
        <v>70</v>
      </c>
      <c r="P198" s="443"/>
      <c r="Q198" s="443"/>
      <c r="R198" s="443"/>
      <c r="S198" s="443"/>
      <c r="T198" s="444"/>
      <c r="U198" s="35"/>
      <c r="V198" s="35"/>
      <c r="W198" s="35"/>
      <c r="X198" s="35"/>
      <c r="Y198" s="35"/>
      <c r="Z198" s="35"/>
    </row>
    <row r="199" spans="1:26" ht="21" outlineLevel="2" x14ac:dyDescent="0.35">
      <c r="A199" s="35" t="s">
        <v>95</v>
      </c>
      <c r="B199" s="35"/>
      <c r="C199" s="442" t="s">
        <v>73</v>
      </c>
      <c r="D199" s="443"/>
      <c r="E199" s="444"/>
      <c r="F199" s="442" t="s">
        <v>74</v>
      </c>
      <c r="G199" s="443"/>
      <c r="H199" s="444"/>
      <c r="I199" s="442" t="s">
        <v>73</v>
      </c>
      <c r="J199" s="443"/>
      <c r="K199" s="444"/>
      <c r="L199" s="442" t="s">
        <v>74</v>
      </c>
      <c r="M199" s="443"/>
      <c r="N199" s="444"/>
      <c r="O199" s="442" t="s">
        <v>73</v>
      </c>
      <c r="P199" s="443"/>
      <c r="Q199" s="444"/>
      <c r="R199" s="442" t="s">
        <v>74</v>
      </c>
      <c r="S199" s="443"/>
      <c r="T199" s="444"/>
      <c r="U199" s="35"/>
      <c r="V199" s="35"/>
      <c r="W199" s="35"/>
      <c r="X199" s="35"/>
      <c r="Y199" s="35"/>
      <c r="Z199" s="35"/>
    </row>
    <row r="200" spans="1:26" ht="21" outlineLevel="2" x14ac:dyDescent="0.35">
      <c r="A200" s="35"/>
      <c r="B200" s="35"/>
      <c r="C200" s="103" t="s">
        <v>43</v>
      </c>
      <c r="D200" s="49" t="s">
        <v>44</v>
      </c>
      <c r="E200" s="104" t="s">
        <v>45</v>
      </c>
      <c r="F200" s="103" t="s">
        <v>43</v>
      </c>
      <c r="G200" s="49" t="s">
        <v>44</v>
      </c>
      <c r="H200" s="104" t="s">
        <v>45</v>
      </c>
      <c r="I200" s="103" t="s">
        <v>43</v>
      </c>
      <c r="J200" s="49" t="s">
        <v>44</v>
      </c>
      <c r="K200" s="104" t="s">
        <v>45</v>
      </c>
      <c r="L200" s="103" t="s">
        <v>43</v>
      </c>
      <c r="M200" s="49" t="s">
        <v>44</v>
      </c>
      <c r="N200" s="104" t="s">
        <v>45</v>
      </c>
      <c r="O200" s="103" t="s">
        <v>43</v>
      </c>
      <c r="P200" s="49" t="s">
        <v>44</v>
      </c>
      <c r="Q200" s="104" t="s">
        <v>45</v>
      </c>
      <c r="R200" s="103" t="s">
        <v>43</v>
      </c>
      <c r="S200" s="49" t="s">
        <v>44</v>
      </c>
      <c r="T200" s="104" t="s">
        <v>45</v>
      </c>
      <c r="U200" s="35"/>
      <c r="V200" s="35"/>
      <c r="W200" s="35"/>
      <c r="X200" s="35"/>
      <c r="Y200" s="35"/>
      <c r="Z200" s="35"/>
    </row>
    <row r="201" spans="1:26" ht="21" outlineLevel="2" x14ac:dyDescent="0.35">
      <c r="A201" s="445" t="s">
        <v>75</v>
      </c>
      <c r="B201" s="103" t="s">
        <v>18</v>
      </c>
      <c r="C201" s="107">
        <v>53.199551036588979</v>
      </c>
      <c r="D201" s="73">
        <v>5.0861473729678188</v>
      </c>
      <c r="E201" s="106">
        <v>3</v>
      </c>
      <c r="F201" s="107">
        <v>42.861980533024514</v>
      </c>
      <c r="G201" s="73">
        <v>9.2203220638509009</v>
      </c>
      <c r="H201" s="106">
        <v>2</v>
      </c>
      <c r="I201" s="105">
        <v>1377.1733644896694</v>
      </c>
      <c r="J201" s="56">
        <v>57.28092346830497</v>
      </c>
      <c r="K201" s="106">
        <v>3</v>
      </c>
      <c r="L201" s="105">
        <v>232.68338069351822</v>
      </c>
      <c r="M201" s="56">
        <v>138.89838957442018</v>
      </c>
      <c r="N201" s="106">
        <v>3</v>
      </c>
      <c r="O201" s="105">
        <v>593.9374458004819</v>
      </c>
      <c r="P201" s="56">
        <v>40.078832790228041</v>
      </c>
      <c r="Q201" s="106">
        <v>3</v>
      </c>
      <c r="R201" s="105">
        <v>124.63544439025453</v>
      </c>
      <c r="S201" s="56">
        <v>42.046404672494909</v>
      </c>
      <c r="T201" s="106">
        <v>3</v>
      </c>
      <c r="U201" s="35"/>
      <c r="V201" s="35"/>
      <c r="W201" s="35"/>
      <c r="X201" s="35"/>
      <c r="Y201" s="35"/>
      <c r="Z201" s="35"/>
    </row>
    <row r="202" spans="1:26" ht="21" outlineLevel="2" x14ac:dyDescent="0.35">
      <c r="A202" s="446"/>
      <c r="B202" s="108" t="s">
        <v>23</v>
      </c>
      <c r="C202" s="107">
        <v>48.628554435333335</v>
      </c>
      <c r="D202" s="73">
        <v>8.5767254742513792</v>
      </c>
      <c r="E202" s="106">
        <v>3</v>
      </c>
      <c r="F202" s="105">
        <v>96.961792886244453</v>
      </c>
      <c r="G202" s="56">
        <v>20.927523603889011</v>
      </c>
      <c r="H202" s="106">
        <v>4</v>
      </c>
      <c r="I202" s="105">
        <v>1436.7324637431529</v>
      </c>
      <c r="J202" s="56">
        <v>221.76523312768273</v>
      </c>
      <c r="K202" s="106">
        <v>3</v>
      </c>
      <c r="L202" s="105">
        <v>699.42471319145193</v>
      </c>
      <c r="M202" s="56">
        <v>91.488108645482853</v>
      </c>
      <c r="N202" s="106">
        <v>4</v>
      </c>
      <c r="O202" s="105">
        <v>488.36883130026882</v>
      </c>
      <c r="P202" s="56">
        <v>64.528541571236929</v>
      </c>
      <c r="Q202" s="106">
        <v>3</v>
      </c>
      <c r="R202" s="105">
        <v>264.61338492965149</v>
      </c>
      <c r="S202" s="56">
        <v>27.482079401711484</v>
      </c>
      <c r="T202" s="106">
        <v>4</v>
      </c>
      <c r="U202" s="35"/>
      <c r="V202" s="35"/>
      <c r="W202" s="35"/>
      <c r="X202" s="35"/>
      <c r="Y202" s="35"/>
      <c r="Z202" s="35"/>
    </row>
    <row r="203" spans="1:26" ht="21" outlineLevel="2" x14ac:dyDescent="0.35">
      <c r="A203" s="446"/>
      <c r="B203" s="108" t="s">
        <v>25</v>
      </c>
      <c r="C203" s="107">
        <v>48.388972771894871</v>
      </c>
      <c r="D203" s="73">
        <v>6.5068292351857782</v>
      </c>
      <c r="E203" s="106">
        <v>4</v>
      </c>
      <c r="F203" s="105">
        <v>110.91957130943115</v>
      </c>
      <c r="G203" s="56">
        <v>42.6948504547494</v>
      </c>
      <c r="H203" s="106">
        <v>3</v>
      </c>
      <c r="I203" s="105">
        <v>1537.149924351836</v>
      </c>
      <c r="J203" s="56">
        <v>411.45341124139924</v>
      </c>
      <c r="K203" s="106">
        <v>2</v>
      </c>
      <c r="L203" s="105">
        <v>807.29194999055335</v>
      </c>
      <c r="M203" s="56">
        <v>109.71270572139926</v>
      </c>
      <c r="N203" s="106">
        <v>3</v>
      </c>
      <c r="O203" s="105">
        <v>559.63414374045453</v>
      </c>
      <c r="P203" s="56">
        <v>97.015580269769984</v>
      </c>
      <c r="Q203" s="106">
        <v>2</v>
      </c>
      <c r="R203" s="105">
        <v>334.85205436717018</v>
      </c>
      <c r="S203" s="56">
        <v>17.550583925235099</v>
      </c>
      <c r="T203" s="106">
        <v>3</v>
      </c>
      <c r="U203" s="35"/>
      <c r="V203" s="35"/>
      <c r="W203" s="35"/>
      <c r="X203" s="35"/>
      <c r="Y203" s="35"/>
      <c r="Z203" s="35"/>
    </row>
    <row r="204" spans="1:26" ht="21" outlineLevel="2" x14ac:dyDescent="0.35">
      <c r="A204" s="446"/>
      <c r="B204" s="108" t="s">
        <v>22</v>
      </c>
      <c r="C204" s="107">
        <v>37.708560417935701</v>
      </c>
      <c r="D204" s="73">
        <v>3.7158808323388919</v>
      </c>
      <c r="E204" s="106">
        <v>3</v>
      </c>
      <c r="F204" s="105">
        <v>77.162571235430619</v>
      </c>
      <c r="G204" s="56">
        <v>13.429623060369506</v>
      </c>
      <c r="H204" s="106">
        <v>2</v>
      </c>
      <c r="I204" s="105">
        <v>1496.041736295346</v>
      </c>
      <c r="J204" s="56">
        <v>1239.895950315745</v>
      </c>
      <c r="K204" s="106">
        <v>2</v>
      </c>
      <c r="L204" s="105">
        <v>1502.1422025285717</v>
      </c>
      <c r="M204" s="56">
        <v>113.82957932591302</v>
      </c>
      <c r="N204" s="106">
        <v>2</v>
      </c>
      <c r="O204" s="105">
        <v>652.48099075476921</v>
      </c>
      <c r="P204" s="56">
        <v>369.76387459037943</v>
      </c>
      <c r="Q204" s="106">
        <v>2</v>
      </c>
      <c r="R204" s="105">
        <v>449.43204817948532</v>
      </c>
      <c r="S204" s="56">
        <v>113.364981616473</v>
      </c>
      <c r="T204" s="106">
        <v>2</v>
      </c>
      <c r="U204" s="35"/>
      <c r="V204" s="35"/>
      <c r="W204" s="35"/>
      <c r="X204" s="35"/>
      <c r="Y204" s="35"/>
      <c r="Z204" s="35"/>
    </row>
    <row r="205" spans="1:26" ht="21" outlineLevel="2" x14ac:dyDescent="0.35">
      <c r="A205" s="446"/>
      <c r="B205" s="108" t="s">
        <v>24</v>
      </c>
      <c r="C205" s="105">
        <v>368.0383593404315</v>
      </c>
      <c r="D205" s="56">
        <v>22.691049764833849</v>
      </c>
      <c r="E205" s="106">
        <v>3</v>
      </c>
      <c r="F205" s="105">
        <v>185.00469195809194</v>
      </c>
      <c r="G205" s="56">
        <v>9.2433416388476619</v>
      </c>
      <c r="H205" s="106">
        <v>2</v>
      </c>
      <c r="I205" s="105">
        <v>4847.4928566073868</v>
      </c>
      <c r="J205" s="56">
        <v>842.47526663939414</v>
      </c>
      <c r="K205" s="106">
        <v>2</v>
      </c>
      <c r="L205" s="105">
        <v>2281.5090461594327</v>
      </c>
      <c r="M205" s="56">
        <v>314.01669053452093</v>
      </c>
      <c r="N205" s="106">
        <v>2</v>
      </c>
      <c r="O205" s="105">
        <v>1541.2612827810249</v>
      </c>
      <c r="P205" s="56">
        <v>152.45439274617121</v>
      </c>
      <c r="Q205" s="106">
        <v>2</v>
      </c>
      <c r="R205" s="105">
        <v>540.63913779263908</v>
      </c>
      <c r="S205" s="56">
        <v>256.41943556212146</v>
      </c>
      <c r="T205" s="106">
        <v>2</v>
      </c>
      <c r="U205" s="35"/>
      <c r="V205" s="35"/>
      <c r="W205" s="35"/>
      <c r="X205" s="35"/>
      <c r="Y205" s="35"/>
      <c r="Z205" s="35"/>
    </row>
    <row r="206" spans="1:26" ht="21" outlineLevel="2" x14ac:dyDescent="0.35">
      <c r="A206" s="446"/>
      <c r="B206" s="108" t="s">
        <v>26</v>
      </c>
      <c r="C206" s="105">
        <v>385.07550394007626</v>
      </c>
      <c r="D206" s="56">
        <v>82.384071139255099</v>
      </c>
      <c r="E206" s="106">
        <v>3</v>
      </c>
      <c r="F206" s="105">
        <v>317.26084588277291</v>
      </c>
      <c r="G206" s="56">
        <v>68.133441543435097</v>
      </c>
      <c r="H206" s="106">
        <v>2</v>
      </c>
      <c r="I206" s="105">
        <v>4301.0737545829616</v>
      </c>
      <c r="J206" s="56">
        <v>440.06421068814188</v>
      </c>
      <c r="K206" s="106">
        <v>2</v>
      </c>
      <c r="L206" s="105">
        <v>3061.0402747251428</v>
      </c>
      <c r="M206" s="56">
        <v>552.03023001502606</v>
      </c>
      <c r="N206" s="106">
        <v>2</v>
      </c>
      <c r="O206" s="105">
        <v>1464.2329093742958</v>
      </c>
      <c r="P206" s="56">
        <v>639.63334806558021</v>
      </c>
      <c r="Q206" s="106">
        <v>2</v>
      </c>
      <c r="R206" s="105">
        <v>763.624782769175</v>
      </c>
      <c r="S206" s="56">
        <v>353.61204297150698</v>
      </c>
      <c r="T206" s="106">
        <v>2</v>
      </c>
      <c r="U206" s="35"/>
      <c r="V206" s="35"/>
      <c r="W206" s="35"/>
      <c r="X206" s="35"/>
      <c r="Y206" s="35"/>
      <c r="Z206" s="35"/>
    </row>
    <row r="207" spans="1:26" ht="21" outlineLevel="2" x14ac:dyDescent="0.35">
      <c r="A207" s="447"/>
      <c r="B207" s="109" t="s">
        <v>76</v>
      </c>
      <c r="C207" s="113">
        <v>752.95435284018959</v>
      </c>
      <c r="D207" s="62">
        <v>219.39944596823213</v>
      </c>
      <c r="E207" s="111">
        <v>4</v>
      </c>
      <c r="F207" s="113">
        <v>451.65307435834097</v>
      </c>
      <c r="G207" s="62">
        <v>82.511121346825846</v>
      </c>
      <c r="H207" s="111">
        <v>4</v>
      </c>
      <c r="I207" s="113">
        <v>1852.5373814794777</v>
      </c>
      <c r="J207" s="62">
        <v>331.67161784362293</v>
      </c>
      <c r="K207" s="111">
        <v>3</v>
      </c>
      <c r="L207" s="113">
        <v>1372.3171915168823</v>
      </c>
      <c r="M207" s="62">
        <v>92.364128868872342</v>
      </c>
      <c r="N207" s="111">
        <v>4</v>
      </c>
      <c r="O207" s="113">
        <v>1157.5033540749023</v>
      </c>
      <c r="P207" s="62">
        <v>364.98961362147571</v>
      </c>
      <c r="Q207" s="111">
        <v>4</v>
      </c>
      <c r="R207" s="113">
        <v>846.27950137416769</v>
      </c>
      <c r="S207" s="62">
        <v>115.58891054447724</v>
      </c>
      <c r="T207" s="111">
        <v>4</v>
      </c>
      <c r="U207" s="35"/>
      <c r="V207" s="35"/>
      <c r="W207" s="35"/>
      <c r="X207" s="35"/>
      <c r="Y207" s="35"/>
      <c r="Z207" s="35"/>
    </row>
    <row r="208" spans="1:26" outlineLevel="1" x14ac:dyDescent="0.3"/>
    <row r="209" spans="1:29" outlineLevel="1" x14ac:dyDescent="0.3"/>
    <row r="210" spans="1:29" outlineLevel="1" x14ac:dyDescent="0.3"/>
    <row r="214" spans="1:29" x14ac:dyDescent="0.3">
      <c r="A214" s="448" t="s">
        <v>93</v>
      </c>
      <c r="B214" s="448"/>
      <c r="C214" s="448"/>
      <c r="D214" s="448"/>
      <c r="E214" s="448"/>
      <c r="F214" s="448"/>
      <c r="G214" s="448"/>
      <c r="H214" s="448"/>
      <c r="I214" s="448"/>
      <c r="J214" s="448"/>
      <c r="K214" s="448"/>
      <c r="L214" s="448"/>
      <c r="M214" s="448"/>
      <c r="N214" s="448"/>
      <c r="O214" s="448"/>
      <c r="P214" s="448"/>
      <c r="Q214" s="448"/>
      <c r="R214" s="448"/>
      <c r="S214" s="448"/>
      <c r="T214" s="448"/>
      <c r="U214" s="448"/>
      <c r="V214" s="448"/>
      <c r="W214" s="448"/>
      <c r="X214" s="448"/>
      <c r="Y214" s="448"/>
      <c r="Z214" s="448"/>
    </row>
    <row r="215" spans="1:29" x14ac:dyDescent="0.3">
      <c r="A215" s="448"/>
      <c r="B215" s="448"/>
      <c r="C215" s="448"/>
      <c r="D215" s="448"/>
      <c r="E215" s="448"/>
      <c r="F215" s="448"/>
      <c r="G215" s="448"/>
      <c r="H215" s="448"/>
      <c r="I215" s="448"/>
      <c r="J215" s="448"/>
      <c r="K215" s="448"/>
      <c r="L215" s="448"/>
      <c r="M215" s="448"/>
      <c r="N215" s="448"/>
      <c r="O215" s="448"/>
      <c r="P215" s="448"/>
      <c r="Q215" s="448"/>
      <c r="R215" s="448"/>
      <c r="S215" s="448"/>
      <c r="T215" s="448"/>
      <c r="U215" s="448"/>
      <c r="V215" s="448"/>
      <c r="W215" s="448"/>
      <c r="X215" s="448"/>
      <c r="Y215" s="448"/>
      <c r="Z215" s="448"/>
    </row>
    <row r="216" spans="1:29" x14ac:dyDescent="0.3">
      <c r="A216" s="448"/>
      <c r="B216" s="448"/>
      <c r="C216" s="448"/>
      <c r="D216" s="448"/>
      <c r="E216" s="448"/>
      <c r="F216" s="448"/>
      <c r="G216" s="448"/>
      <c r="H216" s="448"/>
      <c r="I216" s="448"/>
      <c r="J216" s="448"/>
      <c r="K216" s="448"/>
      <c r="L216" s="448"/>
      <c r="M216" s="448"/>
      <c r="N216" s="448"/>
      <c r="O216" s="448"/>
      <c r="P216" s="448"/>
      <c r="Q216" s="448"/>
      <c r="R216" s="448"/>
      <c r="S216" s="448"/>
      <c r="T216" s="448"/>
      <c r="U216" s="448"/>
      <c r="V216" s="448"/>
      <c r="W216" s="448"/>
      <c r="X216" s="448"/>
      <c r="Y216" s="448"/>
      <c r="Z216" s="448"/>
    </row>
    <row r="217" spans="1:29" ht="21" outlineLevel="1" x14ac:dyDescent="0.35">
      <c r="A217" s="375"/>
      <c r="B217" s="35"/>
      <c r="C217" s="449" t="s">
        <v>71</v>
      </c>
      <c r="D217" s="450"/>
      <c r="E217" s="450"/>
      <c r="F217" s="450"/>
      <c r="G217" s="450"/>
      <c r="H217" s="451"/>
      <c r="I217" s="449" t="s">
        <v>72</v>
      </c>
      <c r="J217" s="450"/>
      <c r="K217" s="450"/>
      <c r="L217" s="450"/>
      <c r="M217" s="450"/>
      <c r="N217" s="451"/>
      <c r="O217" s="449" t="s">
        <v>40</v>
      </c>
      <c r="P217" s="450"/>
      <c r="Q217" s="450"/>
      <c r="R217" s="450"/>
      <c r="S217" s="450"/>
      <c r="T217" s="451"/>
      <c r="U217" s="119"/>
      <c r="V217" s="119"/>
      <c r="W217" s="119"/>
      <c r="X217" s="119"/>
      <c r="Y217" s="119"/>
      <c r="Z217" s="119"/>
      <c r="AA217" s="120"/>
      <c r="AB217" s="120"/>
      <c r="AC217" s="120"/>
    </row>
    <row r="218" spans="1:29" ht="21" outlineLevel="2" x14ac:dyDescent="0.35">
      <c r="A218" s="35" t="s">
        <v>94</v>
      </c>
      <c r="B218" s="79"/>
      <c r="C218" s="452" t="s">
        <v>73</v>
      </c>
      <c r="D218" s="453"/>
      <c r="E218" s="454"/>
      <c r="F218" s="452" t="s">
        <v>74</v>
      </c>
      <c r="G218" s="453"/>
      <c r="H218" s="454"/>
      <c r="I218" s="452" t="s">
        <v>73</v>
      </c>
      <c r="J218" s="453"/>
      <c r="K218" s="454"/>
      <c r="L218" s="452" t="s">
        <v>74</v>
      </c>
      <c r="M218" s="453"/>
      <c r="N218" s="454"/>
      <c r="O218" s="452" t="s">
        <v>73</v>
      </c>
      <c r="P218" s="453"/>
      <c r="Q218" s="454"/>
      <c r="R218" s="452" t="s">
        <v>74</v>
      </c>
      <c r="S218" s="453"/>
      <c r="T218" s="454"/>
      <c r="U218" s="119"/>
      <c r="V218" s="119"/>
      <c r="W218" s="119"/>
      <c r="X218" s="119"/>
      <c r="Y218" s="119"/>
      <c r="Z218" s="119"/>
      <c r="AA218" s="120"/>
      <c r="AB218" s="120"/>
      <c r="AC218" s="120"/>
    </row>
    <row r="219" spans="1:29" ht="21" outlineLevel="2" x14ac:dyDescent="0.35">
      <c r="A219" s="35"/>
      <c r="B219" s="79"/>
      <c r="C219" s="121" t="s">
        <v>43</v>
      </c>
      <c r="D219" s="102" t="s">
        <v>44</v>
      </c>
      <c r="E219" s="122" t="s">
        <v>45</v>
      </c>
      <c r="F219" s="121" t="s">
        <v>43</v>
      </c>
      <c r="G219" s="102" t="s">
        <v>44</v>
      </c>
      <c r="H219" s="122" t="s">
        <v>45</v>
      </c>
      <c r="I219" s="121" t="s">
        <v>43</v>
      </c>
      <c r="J219" s="102" t="s">
        <v>44</v>
      </c>
      <c r="K219" s="122" t="s">
        <v>45</v>
      </c>
      <c r="L219" s="121" t="s">
        <v>43</v>
      </c>
      <c r="M219" s="102" t="s">
        <v>44</v>
      </c>
      <c r="N219" s="122" t="s">
        <v>45</v>
      </c>
      <c r="O219" s="121" t="s">
        <v>43</v>
      </c>
      <c r="P219" s="102" t="s">
        <v>44</v>
      </c>
      <c r="Q219" s="122" t="s">
        <v>45</v>
      </c>
      <c r="R219" s="121" t="s">
        <v>43</v>
      </c>
      <c r="S219" s="102" t="s">
        <v>44</v>
      </c>
      <c r="T219" s="122" t="s">
        <v>45</v>
      </c>
      <c r="U219" s="119"/>
      <c r="V219" s="119"/>
      <c r="W219" s="119"/>
      <c r="X219" s="119"/>
      <c r="Y219" s="119"/>
      <c r="Z219" s="119"/>
      <c r="AA219" s="120"/>
      <c r="AB219" s="120"/>
      <c r="AC219" s="120"/>
    </row>
    <row r="220" spans="1:29" ht="21" outlineLevel="2" x14ac:dyDescent="0.35">
      <c r="A220" s="445" t="s">
        <v>75</v>
      </c>
      <c r="B220" s="103" t="s">
        <v>18</v>
      </c>
      <c r="C220" s="123">
        <v>145.36537147761229</v>
      </c>
      <c r="D220" s="96">
        <v>5.3358361460843309</v>
      </c>
      <c r="E220" s="124">
        <v>3</v>
      </c>
      <c r="F220" s="123">
        <v>106.1507554730171</v>
      </c>
      <c r="G220" s="96">
        <v>24.296194469713626</v>
      </c>
      <c r="H220" s="124">
        <v>4</v>
      </c>
      <c r="I220" s="123">
        <v>126.51287956642416</v>
      </c>
      <c r="J220" s="96">
        <v>64.604213530417752</v>
      </c>
      <c r="K220" s="124">
        <v>3</v>
      </c>
      <c r="L220" s="123">
        <v>149.92381689621612</v>
      </c>
      <c r="M220" s="96">
        <v>41.709612201832407</v>
      </c>
      <c r="N220" s="124">
        <v>4</v>
      </c>
      <c r="O220" s="123">
        <v>129.60738904646129</v>
      </c>
      <c r="P220" s="96">
        <v>10.393786966121136</v>
      </c>
      <c r="Q220" s="124">
        <v>3</v>
      </c>
      <c r="R220" s="123">
        <v>115.97123456275156</v>
      </c>
      <c r="S220" s="96">
        <v>23.021498807038448</v>
      </c>
      <c r="T220" s="124">
        <v>4</v>
      </c>
      <c r="U220" s="119"/>
      <c r="V220" s="119"/>
      <c r="W220" s="119"/>
      <c r="X220" s="119"/>
      <c r="Y220" s="119"/>
      <c r="Z220" s="119"/>
      <c r="AA220" s="120"/>
      <c r="AB220" s="120"/>
      <c r="AC220" s="120"/>
    </row>
    <row r="221" spans="1:29" ht="21" outlineLevel="2" x14ac:dyDescent="0.35">
      <c r="A221" s="446"/>
      <c r="B221" s="108" t="s">
        <v>23</v>
      </c>
      <c r="C221" s="125">
        <v>75.69558297374617</v>
      </c>
      <c r="D221" s="98">
        <v>5.0033758175891059</v>
      </c>
      <c r="E221" s="124">
        <v>4</v>
      </c>
      <c r="F221" s="125">
        <v>45.114542491255655</v>
      </c>
      <c r="G221" s="98">
        <v>8.6752677534206732</v>
      </c>
      <c r="H221" s="124">
        <v>3</v>
      </c>
      <c r="I221" s="123">
        <v>171.90360251515469</v>
      </c>
      <c r="J221" s="96">
        <v>14.695921422265727</v>
      </c>
      <c r="K221" s="124">
        <v>4</v>
      </c>
      <c r="L221" s="123">
        <v>144.78685590765733</v>
      </c>
      <c r="M221" s="96">
        <v>20.949017063143778</v>
      </c>
      <c r="N221" s="124">
        <v>4</v>
      </c>
      <c r="O221" s="123">
        <v>130.66741957266953</v>
      </c>
      <c r="P221" s="96">
        <v>11.064018760287988</v>
      </c>
      <c r="Q221" s="124">
        <v>4</v>
      </c>
      <c r="R221" s="123">
        <v>118.17307482394827</v>
      </c>
      <c r="S221" s="96">
        <v>28.848776441618096</v>
      </c>
      <c r="T221" s="124">
        <v>4</v>
      </c>
      <c r="U221" s="119"/>
      <c r="V221" s="119"/>
      <c r="W221" s="119"/>
      <c r="X221" s="119"/>
      <c r="Y221" s="119"/>
      <c r="Z221" s="119"/>
      <c r="AA221" s="120"/>
      <c r="AB221" s="120"/>
      <c r="AC221" s="120"/>
    </row>
    <row r="222" spans="1:29" ht="21" outlineLevel="2" x14ac:dyDescent="0.35">
      <c r="A222" s="446"/>
      <c r="B222" s="108" t="s">
        <v>25</v>
      </c>
      <c r="C222" s="123">
        <v>128.3873678866297</v>
      </c>
      <c r="D222" s="96">
        <v>14.263480732650454</v>
      </c>
      <c r="E222" s="124">
        <v>3</v>
      </c>
      <c r="F222" s="125">
        <v>68.183062522251745</v>
      </c>
      <c r="G222" s="98">
        <v>8.7039985135827642</v>
      </c>
      <c r="H222" s="124">
        <v>3</v>
      </c>
      <c r="I222" s="123">
        <v>172.46545942832492</v>
      </c>
      <c r="J222" s="96">
        <v>75.747466357038448</v>
      </c>
      <c r="K222" s="124">
        <v>3</v>
      </c>
      <c r="L222" s="123">
        <v>177.63316084684121</v>
      </c>
      <c r="M222" s="96">
        <v>34.807687582522725</v>
      </c>
      <c r="N222" s="124">
        <v>3</v>
      </c>
      <c r="O222" s="123">
        <v>194.78503757360252</v>
      </c>
      <c r="P222" s="96">
        <v>23.793018057116853</v>
      </c>
      <c r="Q222" s="124">
        <v>4</v>
      </c>
      <c r="R222" s="123">
        <v>202.41831171924738</v>
      </c>
      <c r="S222" s="96">
        <v>55.843442551557708</v>
      </c>
      <c r="T222" s="124">
        <v>4</v>
      </c>
      <c r="U222" s="119"/>
      <c r="V222" s="119"/>
      <c r="W222" s="119"/>
      <c r="X222" s="119"/>
      <c r="Y222" s="119"/>
      <c r="Z222" s="119"/>
      <c r="AA222" s="120"/>
      <c r="AB222" s="120"/>
      <c r="AC222" s="120"/>
    </row>
    <row r="223" spans="1:29" ht="21" outlineLevel="2" x14ac:dyDescent="0.35">
      <c r="A223" s="446"/>
      <c r="B223" s="108" t="s">
        <v>22</v>
      </c>
      <c r="C223" s="123">
        <v>132.32150752630011</v>
      </c>
      <c r="D223" s="96">
        <v>44.006775801468528</v>
      </c>
      <c r="E223" s="124">
        <v>4</v>
      </c>
      <c r="F223" s="125">
        <v>80.8540195820554</v>
      </c>
      <c r="G223" s="98">
        <v>18.915841570498376</v>
      </c>
      <c r="H223" s="124">
        <v>4</v>
      </c>
      <c r="I223" s="125">
        <v>90.121938366771786</v>
      </c>
      <c r="J223" s="98">
        <v>12.780668811981657</v>
      </c>
      <c r="K223" s="124">
        <v>4</v>
      </c>
      <c r="L223" s="125">
        <v>69.788877819305085</v>
      </c>
      <c r="M223" s="98">
        <v>7.5937386582056856</v>
      </c>
      <c r="N223" s="124">
        <v>4</v>
      </c>
      <c r="O223" s="123">
        <v>135.2920805005908</v>
      </c>
      <c r="P223" s="96">
        <v>14.444091175040125</v>
      </c>
      <c r="Q223" s="124">
        <v>4</v>
      </c>
      <c r="R223" s="123">
        <v>148.79593704315852</v>
      </c>
      <c r="S223" s="96">
        <v>14.682551750454628</v>
      </c>
      <c r="T223" s="124">
        <v>4</v>
      </c>
      <c r="U223" s="119"/>
      <c r="V223" s="119"/>
      <c r="W223" s="119"/>
      <c r="X223" s="119"/>
      <c r="Y223" s="119"/>
      <c r="Z223" s="119"/>
      <c r="AA223" s="120"/>
      <c r="AB223" s="120"/>
      <c r="AC223" s="120"/>
    </row>
    <row r="224" spans="1:29" ht="21" outlineLevel="2" x14ac:dyDescent="0.35">
      <c r="A224" s="446"/>
      <c r="B224" s="108" t="s">
        <v>24</v>
      </c>
      <c r="C224" s="125">
        <v>78.798939325121665</v>
      </c>
      <c r="D224" s="98">
        <v>19.369020626804812</v>
      </c>
      <c r="E224" s="124">
        <v>4</v>
      </c>
      <c r="F224" s="125">
        <v>62.492470427598001</v>
      </c>
      <c r="G224" s="98">
        <v>7.1013295666749867</v>
      </c>
      <c r="H224" s="124">
        <v>4</v>
      </c>
      <c r="I224" s="123">
        <v>161.19377760914136</v>
      </c>
      <c r="J224" s="96">
        <v>26.184618047109549</v>
      </c>
      <c r="K224" s="124">
        <v>4</v>
      </c>
      <c r="L224" s="123">
        <v>180.96956409489633</v>
      </c>
      <c r="M224" s="96">
        <v>8.7258406737369416</v>
      </c>
      <c r="N224" s="124">
        <v>4</v>
      </c>
      <c r="O224" s="123">
        <v>176.87656283386684</v>
      </c>
      <c r="P224" s="96">
        <v>35.511401655594611</v>
      </c>
      <c r="Q224" s="124">
        <v>4</v>
      </c>
      <c r="R224" s="123">
        <v>220.69228088847819</v>
      </c>
      <c r="S224" s="96">
        <v>26.886536699346944</v>
      </c>
      <c r="T224" s="124">
        <v>4</v>
      </c>
      <c r="U224" s="119"/>
      <c r="V224" s="119"/>
      <c r="W224" s="119"/>
      <c r="X224" s="119"/>
      <c r="Y224" s="119"/>
      <c r="Z224" s="119"/>
      <c r="AA224" s="120"/>
      <c r="AB224" s="120"/>
      <c r="AC224" s="120"/>
    </row>
    <row r="225" spans="1:29" ht="21" outlineLevel="2" x14ac:dyDescent="0.35">
      <c r="A225" s="446"/>
      <c r="B225" s="108" t="s">
        <v>26</v>
      </c>
      <c r="C225" s="125">
        <v>65.380412437888708</v>
      </c>
      <c r="D225" s="98">
        <v>14.300964709998233</v>
      </c>
      <c r="E225" s="124">
        <v>4</v>
      </c>
      <c r="F225" s="125">
        <v>67.044385728824423</v>
      </c>
      <c r="G225" s="98">
        <v>11.523811526317468</v>
      </c>
      <c r="H225" s="124">
        <v>4</v>
      </c>
      <c r="I225" s="123">
        <v>159.3816240857648</v>
      </c>
      <c r="J225" s="96">
        <v>6.4077560706720469</v>
      </c>
      <c r="K225" s="124">
        <v>4</v>
      </c>
      <c r="L225" s="123">
        <v>231.91146552016238</v>
      </c>
      <c r="M225" s="96">
        <v>46.458009861113595</v>
      </c>
      <c r="N225" s="124">
        <v>4</v>
      </c>
      <c r="O225" s="123">
        <v>188.25932350710644</v>
      </c>
      <c r="P225" s="96">
        <v>26.817056082868604</v>
      </c>
      <c r="Q225" s="124">
        <v>4</v>
      </c>
      <c r="R225" s="123">
        <v>309.91460109070778</v>
      </c>
      <c r="S225" s="96">
        <v>66.733265406611963</v>
      </c>
      <c r="T225" s="124">
        <v>4</v>
      </c>
      <c r="U225" s="119"/>
      <c r="V225" s="119"/>
      <c r="W225" s="119"/>
      <c r="X225" s="119"/>
      <c r="Y225" s="119"/>
      <c r="Z225" s="119"/>
      <c r="AA225" s="120"/>
      <c r="AB225" s="120"/>
      <c r="AC225" s="120"/>
    </row>
    <row r="226" spans="1:29" ht="21" outlineLevel="2" x14ac:dyDescent="0.35">
      <c r="A226" s="447"/>
      <c r="B226" s="109" t="s">
        <v>76</v>
      </c>
      <c r="C226" s="126">
        <v>27.034078340972805</v>
      </c>
      <c r="D226" s="99">
        <v>2.8131622452490701</v>
      </c>
      <c r="E226" s="127">
        <v>4</v>
      </c>
      <c r="F226" s="126">
        <v>22.426772028481352</v>
      </c>
      <c r="G226" s="99">
        <v>2.5984264207488739</v>
      </c>
      <c r="H226" s="127">
        <v>4</v>
      </c>
      <c r="I226" s="126">
        <v>51.763111286639933</v>
      </c>
      <c r="J226" s="99">
        <v>13.890050880624855</v>
      </c>
      <c r="K226" s="127">
        <v>4</v>
      </c>
      <c r="L226" s="126">
        <v>31.256624368855764</v>
      </c>
      <c r="M226" s="99">
        <v>3.8604068070282738</v>
      </c>
      <c r="N226" s="127">
        <v>4</v>
      </c>
      <c r="O226" s="126">
        <v>67.224871544182434</v>
      </c>
      <c r="P226" s="99">
        <v>12.584376706449733</v>
      </c>
      <c r="Q226" s="127">
        <v>4</v>
      </c>
      <c r="R226" s="126">
        <v>70.458297969775799</v>
      </c>
      <c r="S226" s="99">
        <v>7.911133281409195</v>
      </c>
      <c r="T226" s="127">
        <v>4</v>
      </c>
      <c r="U226" s="119"/>
      <c r="V226" s="119"/>
      <c r="W226" s="119"/>
      <c r="X226" s="119"/>
      <c r="Y226" s="119"/>
      <c r="Z226" s="119"/>
      <c r="AA226" s="120"/>
      <c r="AB226" s="120"/>
      <c r="AC226" s="120"/>
    </row>
    <row r="227" spans="1:29" ht="21" outlineLevel="1" x14ac:dyDescent="0.35">
      <c r="A227" s="79"/>
      <c r="B227" s="114"/>
      <c r="C227" s="130"/>
      <c r="D227" s="96"/>
      <c r="E227" s="97"/>
      <c r="F227" s="130"/>
      <c r="G227" s="96"/>
      <c r="H227" s="97"/>
      <c r="I227" s="130"/>
      <c r="J227" s="96"/>
      <c r="K227" s="97"/>
      <c r="L227" s="130"/>
      <c r="M227" s="96"/>
      <c r="N227" s="97"/>
      <c r="O227" s="130"/>
      <c r="P227" s="96"/>
      <c r="Q227" s="97"/>
      <c r="R227" s="130"/>
      <c r="S227" s="96"/>
      <c r="T227" s="97"/>
      <c r="U227" s="119"/>
      <c r="V227" s="119"/>
      <c r="W227" s="119"/>
      <c r="X227" s="119"/>
      <c r="Y227" s="119"/>
      <c r="Z227" s="119"/>
      <c r="AA227" s="120"/>
      <c r="AB227" s="120"/>
      <c r="AC227" s="120"/>
    </row>
    <row r="228" spans="1:29" ht="21" outlineLevel="1" x14ac:dyDescent="0.35">
      <c r="A228" s="79"/>
      <c r="B228" s="114"/>
      <c r="C228" s="130"/>
      <c r="D228" s="96"/>
      <c r="E228" s="97"/>
      <c r="F228" s="130"/>
      <c r="G228" s="96"/>
      <c r="H228" s="97"/>
      <c r="I228" s="130"/>
      <c r="J228" s="96"/>
      <c r="K228" s="97"/>
      <c r="L228" s="130"/>
      <c r="M228" s="96"/>
      <c r="N228" s="97"/>
      <c r="O228" s="130"/>
      <c r="P228" s="96"/>
      <c r="Q228" s="97"/>
      <c r="R228" s="130"/>
      <c r="S228" s="96"/>
      <c r="T228" s="97"/>
      <c r="U228" s="119"/>
      <c r="V228" s="119"/>
      <c r="W228" s="119"/>
      <c r="X228" s="119"/>
      <c r="Y228" s="119"/>
      <c r="Z228" s="119"/>
      <c r="AA228" s="120"/>
      <c r="AB228" s="120"/>
      <c r="AC228" s="120"/>
    </row>
    <row r="229" spans="1:29" ht="21" outlineLevel="1" x14ac:dyDescent="0.35">
      <c r="A229" s="35"/>
      <c r="B229" s="35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20"/>
      <c r="AB229" s="120"/>
      <c r="AC229" s="120"/>
    </row>
    <row r="230" spans="1:29" ht="21" outlineLevel="1" x14ac:dyDescent="0.35">
      <c r="A230" s="35"/>
      <c r="B230" s="35"/>
      <c r="C230" s="449" t="s">
        <v>49</v>
      </c>
      <c r="D230" s="450"/>
      <c r="E230" s="450"/>
      <c r="F230" s="450"/>
      <c r="G230" s="450"/>
      <c r="H230" s="451"/>
      <c r="I230" s="449" t="s">
        <v>50</v>
      </c>
      <c r="J230" s="450"/>
      <c r="K230" s="450"/>
      <c r="L230" s="450"/>
      <c r="M230" s="450"/>
      <c r="N230" s="451"/>
      <c r="O230" s="449" t="s">
        <v>51</v>
      </c>
      <c r="P230" s="450"/>
      <c r="Q230" s="450"/>
      <c r="R230" s="450"/>
      <c r="S230" s="450"/>
      <c r="T230" s="451"/>
      <c r="U230" s="449" t="s">
        <v>52</v>
      </c>
      <c r="V230" s="450"/>
      <c r="W230" s="450"/>
      <c r="X230" s="450"/>
      <c r="Y230" s="450"/>
      <c r="Z230" s="451"/>
      <c r="AA230" s="120"/>
      <c r="AB230" s="120"/>
      <c r="AC230" s="120"/>
    </row>
    <row r="231" spans="1:29" ht="21" outlineLevel="2" x14ac:dyDescent="0.35">
      <c r="A231" s="35" t="s">
        <v>94</v>
      </c>
      <c r="B231" s="35"/>
      <c r="C231" s="452" t="s">
        <v>73</v>
      </c>
      <c r="D231" s="453"/>
      <c r="E231" s="454"/>
      <c r="F231" s="452" t="s">
        <v>74</v>
      </c>
      <c r="G231" s="453"/>
      <c r="H231" s="454"/>
      <c r="I231" s="452" t="s">
        <v>73</v>
      </c>
      <c r="J231" s="453"/>
      <c r="K231" s="454"/>
      <c r="L231" s="452" t="s">
        <v>74</v>
      </c>
      <c r="M231" s="453"/>
      <c r="N231" s="454"/>
      <c r="O231" s="452" t="s">
        <v>73</v>
      </c>
      <c r="P231" s="453"/>
      <c r="Q231" s="454"/>
      <c r="R231" s="452" t="s">
        <v>74</v>
      </c>
      <c r="S231" s="453"/>
      <c r="T231" s="454"/>
      <c r="U231" s="452" t="s">
        <v>73</v>
      </c>
      <c r="V231" s="453"/>
      <c r="W231" s="454"/>
      <c r="X231" s="452" t="s">
        <v>74</v>
      </c>
      <c r="Y231" s="453"/>
      <c r="Z231" s="454"/>
      <c r="AA231" s="120"/>
      <c r="AB231" s="120"/>
      <c r="AC231" s="120"/>
    </row>
    <row r="232" spans="1:29" ht="21" outlineLevel="2" x14ac:dyDescent="0.35">
      <c r="A232" s="35"/>
      <c r="B232" s="35"/>
      <c r="C232" s="121" t="s">
        <v>43</v>
      </c>
      <c r="D232" s="102" t="s">
        <v>44</v>
      </c>
      <c r="E232" s="122" t="s">
        <v>45</v>
      </c>
      <c r="F232" s="121" t="s">
        <v>43</v>
      </c>
      <c r="G232" s="102" t="s">
        <v>44</v>
      </c>
      <c r="H232" s="122" t="s">
        <v>45</v>
      </c>
      <c r="I232" s="121" t="s">
        <v>43</v>
      </c>
      <c r="J232" s="102" t="s">
        <v>44</v>
      </c>
      <c r="K232" s="122" t="s">
        <v>45</v>
      </c>
      <c r="L232" s="121" t="s">
        <v>43</v>
      </c>
      <c r="M232" s="102" t="s">
        <v>44</v>
      </c>
      <c r="N232" s="122" t="s">
        <v>45</v>
      </c>
      <c r="O232" s="121" t="s">
        <v>43</v>
      </c>
      <c r="P232" s="102" t="s">
        <v>44</v>
      </c>
      <c r="Q232" s="122" t="s">
        <v>45</v>
      </c>
      <c r="R232" s="121" t="s">
        <v>43</v>
      </c>
      <c r="S232" s="102" t="s">
        <v>44</v>
      </c>
      <c r="T232" s="122" t="s">
        <v>45</v>
      </c>
      <c r="U232" s="121" t="s">
        <v>43</v>
      </c>
      <c r="V232" s="102" t="s">
        <v>44</v>
      </c>
      <c r="W232" s="122" t="s">
        <v>45</v>
      </c>
      <c r="X232" s="121" t="s">
        <v>43</v>
      </c>
      <c r="Y232" s="102" t="s">
        <v>44</v>
      </c>
      <c r="Z232" s="122" t="s">
        <v>45</v>
      </c>
      <c r="AA232" s="120"/>
      <c r="AB232" s="120"/>
      <c r="AC232" s="120"/>
    </row>
    <row r="233" spans="1:29" ht="21" outlineLevel="2" x14ac:dyDescent="0.35">
      <c r="A233" s="445" t="s">
        <v>75</v>
      </c>
      <c r="B233" s="103" t="s">
        <v>18</v>
      </c>
      <c r="C233" s="128">
        <v>3.9737772821749271</v>
      </c>
      <c r="D233" s="101">
        <v>0.71201436431417364</v>
      </c>
      <c r="E233" s="124">
        <v>2</v>
      </c>
      <c r="F233" s="123">
        <v>4.9915842359585634</v>
      </c>
      <c r="G233" s="96">
        <v>2.1612401355921613</v>
      </c>
      <c r="H233" s="124">
        <v>4</v>
      </c>
      <c r="I233" s="125">
        <v>17.918360648475904</v>
      </c>
      <c r="J233" s="98">
        <v>2.5367550064995799</v>
      </c>
      <c r="K233" s="124">
        <v>3</v>
      </c>
      <c r="L233" s="125">
        <v>28.744238220755673</v>
      </c>
      <c r="M233" s="98">
        <v>26.12783880678332</v>
      </c>
      <c r="N233" s="124">
        <v>3</v>
      </c>
      <c r="O233" s="128">
        <v>9.0145261837123236</v>
      </c>
      <c r="P233" s="101">
        <v>0.38365088639471723</v>
      </c>
      <c r="Q233" s="124">
        <v>2</v>
      </c>
      <c r="R233" s="128">
        <v>6.8552629147317852</v>
      </c>
      <c r="S233" s="101">
        <v>4.0629253627842195</v>
      </c>
      <c r="T233" s="124">
        <v>4</v>
      </c>
      <c r="U233" s="123">
        <v>166.66938130947338</v>
      </c>
      <c r="V233" s="96">
        <v>43.704563910562825</v>
      </c>
      <c r="W233" s="124">
        <v>3</v>
      </c>
      <c r="X233" s="123">
        <v>108.31187653031853</v>
      </c>
      <c r="Y233" s="96">
        <v>17.631206756175615</v>
      </c>
      <c r="Z233" s="124">
        <v>4</v>
      </c>
      <c r="AA233" s="120"/>
      <c r="AB233" s="120"/>
      <c r="AC233" s="120"/>
    </row>
    <row r="234" spans="1:29" ht="21" outlineLevel="2" x14ac:dyDescent="0.35">
      <c r="A234" s="446"/>
      <c r="B234" s="108" t="s">
        <v>23</v>
      </c>
      <c r="C234" s="128">
        <v>5.5828949258742107</v>
      </c>
      <c r="D234" s="101">
        <v>0.72750160938653574</v>
      </c>
      <c r="E234" s="124">
        <v>4</v>
      </c>
      <c r="F234" s="123">
        <v>9.0177362656756959</v>
      </c>
      <c r="G234" s="96">
        <v>2.0259782397973836</v>
      </c>
      <c r="H234" s="124">
        <v>3</v>
      </c>
      <c r="I234" s="125">
        <v>17.509042634105338</v>
      </c>
      <c r="J234" s="98">
        <v>1.4387984349032497</v>
      </c>
      <c r="K234" s="124">
        <v>4</v>
      </c>
      <c r="L234" s="125">
        <v>23.158792782387973</v>
      </c>
      <c r="M234" s="98">
        <v>15.90534651263339</v>
      </c>
      <c r="N234" s="124">
        <v>3</v>
      </c>
      <c r="O234" s="128">
        <v>2.3982782999874277</v>
      </c>
      <c r="P234" s="101">
        <v>0.11560558562177574</v>
      </c>
      <c r="Q234" s="124">
        <v>3</v>
      </c>
      <c r="R234" s="128">
        <v>1.2559376764374399</v>
      </c>
      <c r="S234" s="101">
        <v>0.67208674658207501</v>
      </c>
      <c r="T234" s="124">
        <v>4</v>
      </c>
      <c r="U234" s="123">
        <v>190.04289532404414</v>
      </c>
      <c r="V234" s="96">
        <v>18.890138049533959</v>
      </c>
      <c r="W234" s="124">
        <v>4</v>
      </c>
      <c r="X234" s="123">
        <v>114.14056133649679</v>
      </c>
      <c r="Y234" s="96">
        <v>56.374365077334176</v>
      </c>
      <c r="Z234" s="124">
        <v>3</v>
      </c>
      <c r="AA234" s="120"/>
      <c r="AB234" s="120"/>
      <c r="AC234" s="120"/>
    </row>
    <row r="235" spans="1:29" ht="21" outlineLevel="2" x14ac:dyDescent="0.35">
      <c r="A235" s="446"/>
      <c r="B235" s="108" t="s">
        <v>25</v>
      </c>
      <c r="C235" s="128">
        <v>4.3840561161935074</v>
      </c>
      <c r="D235" s="101">
        <v>2.3492977263230412</v>
      </c>
      <c r="E235" s="124">
        <v>4</v>
      </c>
      <c r="F235" s="123">
        <v>8.5210179658889516</v>
      </c>
      <c r="G235" s="96">
        <v>1.7285181972200987</v>
      </c>
      <c r="H235" s="124">
        <v>3</v>
      </c>
      <c r="I235" s="125">
        <v>25.537524403348666</v>
      </c>
      <c r="J235" s="98">
        <v>3.7712346586713363</v>
      </c>
      <c r="K235" s="124">
        <v>3</v>
      </c>
      <c r="L235" s="125">
        <v>40.008158231002227</v>
      </c>
      <c r="M235" s="98">
        <v>8.7080205003011724</v>
      </c>
      <c r="N235" s="124">
        <v>4</v>
      </c>
      <c r="O235" s="128">
        <v>2.6599692468185276</v>
      </c>
      <c r="P235" s="101">
        <v>0.61515163604964307</v>
      </c>
      <c r="Q235" s="124">
        <v>2</v>
      </c>
      <c r="R235" s="128">
        <v>2.8350078028404022</v>
      </c>
      <c r="S235" s="101">
        <v>0.87731496934557485</v>
      </c>
      <c r="T235" s="124">
        <v>4</v>
      </c>
      <c r="U235" s="123">
        <v>185.22542673247392</v>
      </c>
      <c r="V235" s="96">
        <v>50.746087727257922</v>
      </c>
      <c r="W235" s="124">
        <v>4</v>
      </c>
      <c r="X235" s="123">
        <v>142.2901866859826</v>
      </c>
      <c r="Y235" s="96">
        <v>16.666827895412979</v>
      </c>
      <c r="Z235" s="124">
        <v>3</v>
      </c>
      <c r="AA235" s="120"/>
      <c r="AB235" s="120"/>
      <c r="AC235" s="120"/>
    </row>
    <row r="236" spans="1:29" ht="21" outlineLevel="2" x14ac:dyDescent="0.35">
      <c r="A236" s="446"/>
      <c r="B236" s="108" t="s">
        <v>22</v>
      </c>
      <c r="C236" s="128">
        <v>4.5203325189891244</v>
      </c>
      <c r="D236" s="101">
        <v>1.0862414071435833</v>
      </c>
      <c r="E236" s="124">
        <v>4</v>
      </c>
      <c r="F236" s="123">
        <v>3.1959798291352239</v>
      </c>
      <c r="G236" s="96">
        <v>0.68744196177450012</v>
      </c>
      <c r="H236" s="124">
        <v>4</v>
      </c>
      <c r="I236" s="125">
        <v>76.646245424723389</v>
      </c>
      <c r="J236" s="98">
        <v>35.075002254318704</v>
      </c>
      <c r="K236" s="124">
        <v>4</v>
      </c>
      <c r="L236" s="125">
        <v>57.853732014011392</v>
      </c>
      <c r="M236" s="98">
        <v>7.4953611691583983</v>
      </c>
      <c r="N236" s="124">
        <v>4</v>
      </c>
      <c r="O236" s="125">
        <v>20.367712563423801</v>
      </c>
      <c r="P236" s="98">
        <v>6.2212636196045947</v>
      </c>
      <c r="Q236" s="124">
        <v>4</v>
      </c>
      <c r="R236" s="125">
        <v>31.367273567130244</v>
      </c>
      <c r="S236" s="98">
        <v>5.6858507083770498</v>
      </c>
      <c r="T236" s="124">
        <v>4</v>
      </c>
      <c r="U236" s="123">
        <v>199.32115291513563</v>
      </c>
      <c r="V236" s="96">
        <v>21.66101777964559</v>
      </c>
      <c r="W236" s="124">
        <v>4</v>
      </c>
      <c r="X236" s="123">
        <v>213.93853912400945</v>
      </c>
      <c r="Y236" s="96">
        <v>32.611765411576016</v>
      </c>
      <c r="Z236" s="124">
        <v>4</v>
      </c>
      <c r="AA236" s="120"/>
      <c r="AB236" s="120"/>
      <c r="AC236" s="120"/>
    </row>
    <row r="237" spans="1:29" ht="21" outlineLevel="2" x14ac:dyDescent="0.35">
      <c r="A237" s="446"/>
      <c r="B237" s="108" t="s">
        <v>24</v>
      </c>
      <c r="C237" s="128">
        <v>8.8394599251470236</v>
      </c>
      <c r="D237" s="101">
        <v>1.9901129350953992</v>
      </c>
      <c r="E237" s="124">
        <v>4</v>
      </c>
      <c r="F237" s="123">
        <v>11.466621905458553</v>
      </c>
      <c r="G237" s="96">
        <v>0.39915569713050875</v>
      </c>
      <c r="H237" s="124">
        <v>4</v>
      </c>
      <c r="I237" s="125">
        <v>66.969355322750474</v>
      </c>
      <c r="J237" s="98">
        <v>40.439880825326604</v>
      </c>
      <c r="K237" s="124">
        <v>4</v>
      </c>
      <c r="L237" s="125">
        <v>61.582046903949767</v>
      </c>
      <c r="M237" s="98">
        <v>1.6755643807600362</v>
      </c>
      <c r="N237" s="124">
        <v>4</v>
      </c>
      <c r="O237" s="125">
        <v>22.912521088796389</v>
      </c>
      <c r="P237" s="98">
        <v>9.5645160373264044</v>
      </c>
      <c r="Q237" s="124">
        <v>4</v>
      </c>
      <c r="R237" s="125">
        <v>14.588326181734697</v>
      </c>
      <c r="S237" s="98">
        <v>3.6446574111425893</v>
      </c>
      <c r="T237" s="124">
        <v>4</v>
      </c>
      <c r="U237" s="123">
        <v>235.85108119551202</v>
      </c>
      <c r="V237" s="96">
        <v>44.356075981378694</v>
      </c>
      <c r="W237" s="124">
        <v>4</v>
      </c>
      <c r="X237" s="123">
        <v>233.37375039911211</v>
      </c>
      <c r="Y237" s="96">
        <v>26.016351438942099</v>
      </c>
      <c r="Z237" s="124">
        <v>4</v>
      </c>
      <c r="AA237" s="120"/>
      <c r="AB237" s="120"/>
      <c r="AC237" s="120"/>
    </row>
    <row r="238" spans="1:29" ht="21" outlineLevel="2" x14ac:dyDescent="0.35">
      <c r="A238" s="446"/>
      <c r="B238" s="108" t="s">
        <v>26</v>
      </c>
      <c r="C238" s="128">
        <v>9.4533153110383772</v>
      </c>
      <c r="D238" s="101">
        <v>1.1162872590951656</v>
      </c>
      <c r="E238" s="124">
        <v>4</v>
      </c>
      <c r="F238" s="123">
        <v>11.230003439209272</v>
      </c>
      <c r="G238" s="96">
        <v>2.296988061602951</v>
      </c>
      <c r="H238" s="124">
        <v>4</v>
      </c>
      <c r="I238" s="125">
        <v>54.476370015254055</v>
      </c>
      <c r="J238" s="98">
        <v>23.574181328983798</v>
      </c>
      <c r="K238" s="124">
        <v>4</v>
      </c>
      <c r="L238" s="125">
        <v>58.113444762678931</v>
      </c>
      <c r="M238" s="98">
        <v>7.0089332946424499</v>
      </c>
      <c r="N238" s="124">
        <v>3</v>
      </c>
      <c r="O238" s="125">
        <v>14.370703879649158</v>
      </c>
      <c r="P238" s="98">
        <v>4.0942370747554708</v>
      </c>
      <c r="Q238" s="124">
        <v>4</v>
      </c>
      <c r="R238" s="125">
        <v>11.102275446617547</v>
      </c>
      <c r="S238" s="98">
        <v>1.1792921447481104</v>
      </c>
      <c r="T238" s="124">
        <v>4</v>
      </c>
      <c r="U238" s="123">
        <v>213.23686585693289</v>
      </c>
      <c r="V238" s="96">
        <v>25.807993320512729</v>
      </c>
      <c r="W238" s="124">
        <v>4</v>
      </c>
      <c r="X238" s="123">
        <v>293.73247520285958</v>
      </c>
      <c r="Y238" s="96">
        <v>57.712722565792021</v>
      </c>
      <c r="Z238" s="124">
        <v>4</v>
      </c>
      <c r="AA238" s="120"/>
      <c r="AB238" s="120"/>
      <c r="AC238" s="120"/>
    </row>
    <row r="239" spans="1:29" ht="21" outlineLevel="2" x14ac:dyDescent="0.35">
      <c r="A239" s="447"/>
      <c r="B239" s="109" t="s">
        <v>76</v>
      </c>
      <c r="C239" s="126">
        <v>15.739365863134164</v>
      </c>
      <c r="D239" s="99">
        <v>3.2514358816391398</v>
      </c>
      <c r="E239" s="127">
        <v>4</v>
      </c>
      <c r="F239" s="129">
        <v>9.8600837782240394</v>
      </c>
      <c r="G239" s="100">
        <v>1.4712892416452494</v>
      </c>
      <c r="H239" s="127">
        <v>4</v>
      </c>
      <c r="I239" s="129">
        <v>153.30816891669357</v>
      </c>
      <c r="J239" s="100">
        <v>17.175815312998029</v>
      </c>
      <c r="K239" s="127">
        <v>4</v>
      </c>
      <c r="L239" s="129">
        <v>188.15493985568102</v>
      </c>
      <c r="M239" s="100">
        <v>37.019008274677326</v>
      </c>
      <c r="N239" s="127">
        <v>4</v>
      </c>
      <c r="O239" s="126">
        <v>53.441947684287442</v>
      </c>
      <c r="P239" s="99">
        <v>14.021842371199115</v>
      </c>
      <c r="Q239" s="127">
        <v>4</v>
      </c>
      <c r="R239" s="129">
        <v>129.23296492680669</v>
      </c>
      <c r="S239" s="100">
        <v>9.138182190852211</v>
      </c>
      <c r="T239" s="127">
        <v>4</v>
      </c>
      <c r="U239" s="129">
        <v>139.78984872249504</v>
      </c>
      <c r="V239" s="100">
        <v>7.0830586520962582</v>
      </c>
      <c r="W239" s="127">
        <v>4</v>
      </c>
      <c r="X239" s="129">
        <v>117.29505642351455</v>
      </c>
      <c r="Y239" s="100">
        <v>11.720246420143807</v>
      </c>
      <c r="Z239" s="127">
        <v>4</v>
      </c>
      <c r="AA239" s="120"/>
      <c r="AB239" s="120"/>
      <c r="AC239" s="120"/>
    </row>
    <row r="240" spans="1:29" ht="21" outlineLevel="1" x14ac:dyDescent="0.35">
      <c r="A240" s="79"/>
      <c r="B240" s="114"/>
      <c r="C240" s="130"/>
      <c r="D240" s="96"/>
      <c r="E240" s="97"/>
      <c r="F240" s="130"/>
      <c r="G240" s="96"/>
      <c r="H240" s="97"/>
      <c r="I240" s="130"/>
      <c r="J240" s="96"/>
      <c r="K240" s="97"/>
      <c r="L240" s="130"/>
      <c r="M240" s="96"/>
      <c r="N240" s="97"/>
      <c r="O240" s="130"/>
      <c r="P240" s="96"/>
      <c r="Q240" s="97"/>
      <c r="R240" s="130"/>
      <c r="S240" s="96"/>
      <c r="T240" s="97"/>
      <c r="U240" s="130"/>
      <c r="V240" s="96"/>
      <c r="W240" s="97"/>
      <c r="X240" s="130"/>
      <c r="Y240" s="96"/>
      <c r="Z240" s="97"/>
      <c r="AA240" s="120"/>
      <c r="AB240" s="120"/>
      <c r="AC240" s="120"/>
    </row>
    <row r="241" spans="1:29" ht="21" outlineLevel="1" x14ac:dyDescent="0.35">
      <c r="A241" s="79"/>
      <c r="B241" s="114"/>
      <c r="C241" s="130"/>
      <c r="D241" s="96"/>
      <c r="E241" s="97"/>
      <c r="F241" s="130"/>
      <c r="G241" s="96"/>
      <c r="H241" s="97"/>
      <c r="I241" s="130"/>
      <c r="J241" s="96"/>
      <c r="K241" s="97"/>
      <c r="L241" s="130"/>
      <c r="M241" s="96"/>
      <c r="N241" s="97"/>
      <c r="O241" s="130"/>
      <c r="P241" s="96"/>
      <c r="Q241" s="97"/>
      <c r="R241" s="130"/>
      <c r="S241" s="96"/>
      <c r="T241" s="97"/>
      <c r="U241" s="130"/>
      <c r="V241" s="96"/>
      <c r="W241" s="97"/>
      <c r="X241" s="130"/>
      <c r="Y241" s="96"/>
      <c r="Z241" s="97"/>
      <c r="AA241" s="120"/>
      <c r="AB241" s="120"/>
      <c r="AC241" s="120"/>
    </row>
    <row r="242" spans="1:29" ht="21" outlineLevel="1" x14ac:dyDescent="0.35">
      <c r="A242" s="35"/>
      <c r="B242" s="35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20"/>
      <c r="AB242" s="120"/>
      <c r="AC242" s="120"/>
    </row>
    <row r="243" spans="1:29" ht="21" outlineLevel="1" x14ac:dyDescent="0.35">
      <c r="A243" s="35"/>
      <c r="B243" s="35"/>
      <c r="C243" s="449" t="s">
        <v>53</v>
      </c>
      <c r="D243" s="450"/>
      <c r="E243" s="450"/>
      <c r="F243" s="450"/>
      <c r="G243" s="450"/>
      <c r="H243" s="451"/>
      <c r="I243" s="449" t="s">
        <v>54</v>
      </c>
      <c r="J243" s="450"/>
      <c r="K243" s="450"/>
      <c r="L243" s="450"/>
      <c r="M243" s="450"/>
      <c r="N243" s="451"/>
      <c r="O243" s="449" t="s">
        <v>55</v>
      </c>
      <c r="P243" s="450"/>
      <c r="Q243" s="450"/>
      <c r="R243" s="450"/>
      <c r="S243" s="450"/>
      <c r="T243" s="451"/>
      <c r="U243" s="119"/>
      <c r="V243" s="119"/>
      <c r="W243" s="119"/>
      <c r="X243" s="119"/>
      <c r="Y243" s="119"/>
      <c r="Z243" s="119"/>
      <c r="AA243" s="120"/>
      <c r="AB243" s="120"/>
      <c r="AC243" s="120"/>
    </row>
    <row r="244" spans="1:29" ht="21" outlineLevel="2" x14ac:dyDescent="0.35">
      <c r="A244" s="35" t="s">
        <v>94</v>
      </c>
      <c r="B244" s="35"/>
      <c r="C244" s="452" t="s">
        <v>73</v>
      </c>
      <c r="D244" s="453"/>
      <c r="E244" s="454"/>
      <c r="F244" s="452" t="s">
        <v>74</v>
      </c>
      <c r="G244" s="453"/>
      <c r="H244" s="454"/>
      <c r="I244" s="452" t="s">
        <v>73</v>
      </c>
      <c r="J244" s="453"/>
      <c r="K244" s="454"/>
      <c r="L244" s="452" t="s">
        <v>74</v>
      </c>
      <c r="M244" s="453"/>
      <c r="N244" s="454"/>
      <c r="O244" s="452" t="s">
        <v>73</v>
      </c>
      <c r="P244" s="453"/>
      <c r="Q244" s="454"/>
      <c r="R244" s="452" t="s">
        <v>74</v>
      </c>
      <c r="S244" s="453"/>
      <c r="T244" s="454"/>
      <c r="U244" s="119"/>
      <c r="V244" s="119"/>
      <c r="W244" s="119"/>
      <c r="X244" s="119"/>
      <c r="Y244" s="119"/>
      <c r="Z244" s="119"/>
      <c r="AA244" s="120"/>
      <c r="AB244" s="120"/>
      <c r="AC244" s="120"/>
    </row>
    <row r="245" spans="1:29" ht="21" outlineLevel="2" x14ac:dyDescent="0.35">
      <c r="A245" s="35"/>
      <c r="B245" s="35"/>
      <c r="C245" s="121" t="s">
        <v>43</v>
      </c>
      <c r="D245" s="102" t="s">
        <v>44</v>
      </c>
      <c r="E245" s="122" t="s">
        <v>45</v>
      </c>
      <c r="F245" s="121" t="s">
        <v>43</v>
      </c>
      <c r="G245" s="102" t="s">
        <v>44</v>
      </c>
      <c r="H245" s="122" t="s">
        <v>45</v>
      </c>
      <c r="I245" s="121" t="s">
        <v>43</v>
      </c>
      <c r="J245" s="102" t="s">
        <v>44</v>
      </c>
      <c r="K245" s="122" t="s">
        <v>45</v>
      </c>
      <c r="L245" s="121" t="s">
        <v>43</v>
      </c>
      <c r="M245" s="102" t="s">
        <v>44</v>
      </c>
      <c r="N245" s="122" t="s">
        <v>45</v>
      </c>
      <c r="O245" s="121" t="s">
        <v>43</v>
      </c>
      <c r="P245" s="102" t="s">
        <v>44</v>
      </c>
      <c r="Q245" s="122" t="s">
        <v>45</v>
      </c>
      <c r="R245" s="121" t="s">
        <v>43</v>
      </c>
      <c r="S245" s="102" t="s">
        <v>44</v>
      </c>
      <c r="T245" s="122" t="s">
        <v>45</v>
      </c>
      <c r="U245" s="119"/>
      <c r="V245" s="119"/>
      <c r="W245" s="119"/>
      <c r="X245" s="119"/>
      <c r="Y245" s="119"/>
      <c r="Z245" s="119"/>
      <c r="AA245" s="120"/>
      <c r="AB245" s="120"/>
      <c r="AC245" s="120"/>
    </row>
    <row r="246" spans="1:29" ht="21" outlineLevel="2" x14ac:dyDescent="0.35">
      <c r="A246" s="445" t="s">
        <v>75</v>
      </c>
      <c r="B246" s="103" t="s">
        <v>18</v>
      </c>
      <c r="C246" s="123">
        <v>663.66798891295377</v>
      </c>
      <c r="D246" s="96">
        <v>371.4510863984645</v>
      </c>
      <c r="E246" s="124">
        <v>3</v>
      </c>
      <c r="F246" s="123">
        <v>715.7414588601506</v>
      </c>
      <c r="G246" s="96">
        <v>199.23862046019934</v>
      </c>
      <c r="H246" s="124">
        <v>4</v>
      </c>
      <c r="I246" s="123">
        <v>124.90109463792608</v>
      </c>
      <c r="J246" s="96">
        <v>16.258006721701999</v>
      </c>
      <c r="K246" s="124">
        <v>3</v>
      </c>
      <c r="L246" s="123">
        <v>136.73173165969692</v>
      </c>
      <c r="M246" s="96">
        <v>52.378810917350002</v>
      </c>
      <c r="N246" s="124">
        <v>4</v>
      </c>
      <c r="O246" s="125">
        <v>10.526031989250702</v>
      </c>
      <c r="P246" s="98">
        <v>4.8497818202417289</v>
      </c>
      <c r="Q246" s="124">
        <v>3</v>
      </c>
      <c r="R246" s="128">
        <v>3.5999801011450203</v>
      </c>
      <c r="S246" s="101">
        <v>2.1288338110837661</v>
      </c>
      <c r="T246" s="124">
        <v>3</v>
      </c>
      <c r="U246" s="119"/>
      <c r="V246" s="119"/>
      <c r="W246" s="119"/>
      <c r="X246" s="119"/>
      <c r="Y246" s="119"/>
      <c r="Z246" s="119"/>
      <c r="AA246" s="120"/>
      <c r="AB246" s="120"/>
      <c r="AC246" s="120"/>
    </row>
    <row r="247" spans="1:29" ht="21" outlineLevel="2" x14ac:dyDescent="0.35">
      <c r="A247" s="446"/>
      <c r="B247" s="108" t="s">
        <v>23</v>
      </c>
      <c r="C247" s="123">
        <v>1002.7584112014172</v>
      </c>
      <c r="D247" s="96">
        <v>196.07289474195807</v>
      </c>
      <c r="E247" s="124">
        <v>4</v>
      </c>
      <c r="F247" s="123">
        <v>1049.0102709641335</v>
      </c>
      <c r="G247" s="96">
        <v>153.26448454120774</v>
      </c>
      <c r="H247" s="124">
        <v>4</v>
      </c>
      <c r="I247" s="123">
        <v>163.58560760956979</v>
      </c>
      <c r="J247" s="96">
        <v>21.219554350143422</v>
      </c>
      <c r="K247" s="124">
        <v>4</v>
      </c>
      <c r="L247" s="123">
        <v>247.99856673156751</v>
      </c>
      <c r="M247" s="96">
        <v>30.017214797621385</v>
      </c>
      <c r="N247" s="124">
        <v>3</v>
      </c>
      <c r="O247" s="128">
        <v>4.0849356352266595</v>
      </c>
      <c r="P247" s="101">
        <v>0.7650865473607823</v>
      </c>
      <c r="Q247" s="124">
        <v>4</v>
      </c>
      <c r="R247" s="125">
        <v>12.727331704099038</v>
      </c>
      <c r="S247" s="98">
        <v>10.474103595135475</v>
      </c>
      <c r="T247" s="124">
        <v>3</v>
      </c>
      <c r="U247" s="119"/>
      <c r="V247" s="119"/>
      <c r="W247" s="119"/>
      <c r="X247" s="119"/>
      <c r="Y247" s="119"/>
      <c r="Z247" s="119"/>
      <c r="AA247" s="120"/>
      <c r="AB247" s="120"/>
      <c r="AC247" s="120"/>
    </row>
    <row r="248" spans="1:29" ht="21" outlineLevel="2" x14ac:dyDescent="0.35">
      <c r="A248" s="446"/>
      <c r="B248" s="108" t="s">
        <v>25</v>
      </c>
      <c r="C248" s="123">
        <v>1004.0254428343864</v>
      </c>
      <c r="D248" s="96">
        <v>433.76076189872202</v>
      </c>
      <c r="E248" s="124">
        <v>3</v>
      </c>
      <c r="F248" s="123">
        <v>1002.2185912566689</v>
      </c>
      <c r="G248" s="96">
        <v>116.58826905171732</v>
      </c>
      <c r="H248" s="124">
        <v>3</v>
      </c>
      <c r="I248" s="123">
        <v>175.6633975804443</v>
      </c>
      <c r="J248" s="96">
        <v>7.8634905184262269</v>
      </c>
      <c r="K248" s="124">
        <v>3</v>
      </c>
      <c r="L248" s="123">
        <v>275.77964928635635</v>
      </c>
      <c r="M248" s="96">
        <v>20.369329294866482</v>
      </c>
      <c r="N248" s="124">
        <v>3</v>
      </c>
      <c r="O248" s="128">
        <v>5.4813461904479359</v>
      </c>
      <c r="P248" s="101">
        <v>1.1047671457591099</v>
      </c>
      <c r="Q248" s="124">
        <v>3</v>
      </c>
      <c r="R248" s="125">
        <v>13.548892884976906</v>
      </c>
      <c r="S248" s="98">
        <v>5.618410071529512</v>
      </c>
      <c r="T248" s="124">
        <v>4</v>
      </c>
      <c r="U248" s="119"/>
      <c r="V248" s="119"/>
      <c r="W248" s="119"/>
      <c r="X248" s="119"/>
      <c r="Y248" s="119"/>
      <c r="Z248" s="119"/>
      <c r="AA248" s="120"/>
      <c r="AB248" s="120"/>
      <c r="AC248" s="120"/>
    </row>
    <row r="249" spans="1:29" ht="21" outlineLevel="2" x14ac:dyDescent="0.35">
      <c r="A249" s="446"/>
      <c r="B249" s="108" t="s">
        <v>22</v>
      </c>
      <c r="C249" s="123">
        <v>836.78413964600509</v>
      </c>
      <c r="D249" s="96">
        <v>64.091414604220262</v>
      </c>
      <c r="E249" s="124">
        <v>4</v>
      </c>
      <c r="F249" s="123">
        <v>621.73489560762368</v>
      </c>
      <c r="G249" s="96">
        <v>105.23015559924558</v>
      </c>
      <c r="H249" s="124">
        <v>4</v>
      </c>
      <c r="I249" s="125">
        <v>59.497545612823124</v>
      </c>
      <c r="J249" s="98">
        <v>10.89957173881454</v>
      </c>
      <c r="K249" s="124">
        <v>3</v>
      </c>
      <c r="L249" s="123">
        <v>114.4584266934117</v>
      </c>
      <c r="M249" s="96">
        <v>30.446787451239953</v>
      </c>
      <c r="N249" s="124">
        <v>4</v>
      </c>
      <c r="O249" s="125">
        <v>11.698677155755254</v>
      </c>
      <c r="P249" s="98">
        <v>1.6981276179444884</v>
      </c>
      <c r="Q249" s="124">
        <v>3</v>
      </c>
      <c r="R249" s="125">
        <v>25.83363135968068</v>
      </c>
      <c r="S249" s="98">
        <v>9.0022840027572961</v>
      </c>
      <c r="T249" s="124">
        <v>4</v>
      </c>
      <c r="U249" s="119"/>
      <c r="V249" s="119"/>
      <c r="W249" s="119"/>
      <c r="X249" s="119"/>
      <c r="Y249" s="119"/>
      <c r="Z249" s="119"/>
      <c r="AA249" s="120"/>
      <c r="AB249" s="120"/>
      <c r="AC249" s="120"/>
    </row>
    <row r="250" spans="1:29" ht="21" outlineLevel="2" x14ac:dyDescent="0.35">
      <c r="A250" s="446"/>
      <c r="B250" s="108" t="s">
        <v>24</v>
      </c>
      <c r="C250" s="123">
        <v>1130.7604815292109</v>
      </c>
      <c r="D250" s="96">
        <v>166.69413580944496</v>
      </c>
      <c r="E250" s="124">
        <v>4</v>
      </c>
      <c r="F250" s="123">
        <v>1411.8587789414214</v>
      </c>
      <c r="G250" s="96">
        <v>117.52893764533862</v>
      </c>
      <c r="H250" s="124">
        <v>4</v>
      </c>
      <c r="I250" s="123">
        <v>242.08483607402579</v>
      </c>
      <c r="J250" s="96">
        <v>94.226451177740103</v>
      </c>
      <c r="K250" s="124">
        <v>4</v>
      </c>
      <c r="L250" s="123">
        <v>220.96936681438919</v>
      </c>
      <c r="M250" s="96">
        <v>16.231116498484408</v>
      </c>
      <c r="N250" s="124">
        <v>4</v>
      </c>
      <c r="O250" s="125">
        <v>48.244379400912273</v>
      </c>
      <c r="P250" s="98">
        <v>20.986035294728111</v>
      </c>
      <c r="Q250" s="124">
        <v>3</v>
      </c>
      <c r="R250" s="125">
        <v>26.853211658611666</v>
      </c>
      <c r="S250" s="98">
        <v>4.202086112490699</v>
      </c>
      <c r="T250" s="124">
        <v>4</v>
      </c>
      <c r="U250" s="119"/>
      <c r="V250" s="119"/>
      <c r="W250" s="119"/>
      <c r="X250" s="119"/>
      <c r="Y250" s="119"/>
      <c r="Z250" s="119"/>
      <c r="AA250" s="120"/>
      <c r="AB250" s="120"/>
      <c r="AC250" s="120"/>
    </row>
    <row r="251" spans="1:29" ht="21" outlineLevel="2" x14ac:dyDescent="0.35">
      <c r="A251" s="446"/>
      <c r="B251" s="108" t="s">
        <v>26</v>
      </c>
      <c r="C251" s="123">
        <v>1404.2413799510714</v>
      </c>
      <c r="D251" s="96">
        <v>109.44510094208391</v>
      </c>
      <c r="E251" s="124">
        <v>4</v>
      </c>
      <c r="F251" s="123">
        <v>1622.8118256257899</v>
      </c>
      <c r="G251" s="96">
        <v>156.33025973310296</v>
      </c>
      <c r="H251" s="124">
        <v>4</v>
      </c>
      <c r="I251" s="123">
        <v>276.99687065161658</v>
      </c>
      <c r="J251" s="96">
        <v>69.101314676926009</v>
      </c>
      <c r="K251" s="124">
        <v>4</v>
      </c>
      <c r="L251" s="123">
        <v>224.67417608308241</v>
      </c>
      <c r="M251" s="96">
        <v>14.101967927340208</v>
      </c>
      <c r="N251" s="124">
        <v>4</v>
      </c>
      <c r="O251" s="125">
        <v>57.632696641766458</v>
      </c>
      <c r="P251" s="98">
        <v>11.051088775638409</v>
      </c>
      <c r="Q251" s="124">
        <v>4</v>
      </c>
      <c r="R251" s="125">
        <v>25.670178860441091</v>
      </c>
      <c r="S251" s="98">
        <v>6.0476005177837795</v>
      </c>
      <c r="T251" s="124">
        <v>4</v>
      </c>
      <c r="U251" s="119"/>
      <c r="V251" s="119"/>
      <c r="W251" s="119"/>
      <c r="X251" s="119"/>
      <c r="Y251" s="119"/>
      <c r="Z251" s="119"/>
      <c r="AA251" s="120"/>
      <c r="AB251" s="120"/>
      <c r="AC251" s="120"/>
    </row>
    <row r="252" spans="1:29" ht="21" outlineLevel="2" x14ac:dyDescent="0.35">
      <c r="A252" s="447"/>
      <c r="B252" s="109" t="s">
        <v>76</v>
      </c>
      <c r="C252" s="129">
        <v>458.53570129480977</v>
      </c>
      <c r="D252" s="100">
        <v>87.755855372182737</v>
      </c>
      <c r="E252" s="127">
        <v>4</v>
      </c>
      <c r="F252" s="129">
        <v>528.06660250755522</v>
      </c>
      <c r="G252" s="100">
        <v>61.063436191119123</v>
      </c>
      <c r="H252" s="127">
        <v>4</v>
      </c>
      <c r="I252" s="129">
        <v>857.08770628692366</v>
      </c>
      <c r="J252" s="100">
        <v>58.139083266908223</v>
      </c>
      <c r="K252" s="127">
        <v>4</v>
      </c>
      <c r="L252" s="129">
        <v>1047.1296955782036</v>
      </c>
      <c r="M252" s="100">
        <v>66.096802890390535</v>
      </c>
      <c r="N252" s="127">
        <v>4</v>
      </c>
      <c r="O252" s="129">
        <v>557.84312671959788</v>
      </c>
      <c r="P252" s="100">
        <v>83.863200679039039</v>
      </c>
      <c r="Q252" s="127">
        <v>4</v>
      </c>
      <c r="R252" s="129">
        <v>517.92351608014019</v>
      </c>
      <c r="S252" s="100">
        <v>106.35324562675389</v>
      </c>
      <c r="T252" s="127">
        <v>4</v>
      </c>
      <c r="U252" s="119"/>
      <c r="V252" s="119"/>
      <c r="W252" s="119"/>
      <c r="X252" s="119"/>
      <c r="Y252" s="119"/>
      <c r="Z252" s="119"/>
      <c r="AA252" s="120"/>
      <c r="AB252" s="120"/>
      <c r="AC252" s="120"/>
    </row>
    <row r="253" spans="1:29" ht="21" outlineLevel="1" x14ac:dyDescent="0.35">
      <c r="A253" s="79"/>
      <c r="B253" s="114"/>
      <c r="C253" s="119"/>
      <c r="D253" s="119"/>
      <c r="E253" s="119"/>
      <c r="F253" s="119"/>
      <c r="G253" s="119"/>
      <c r="H253" s="119"/>
      <c r="I253" s="130"/>
      <c r="J253" s="96"/>
      <c r="K253" s="97"/>
      <c r="L253" s="130"/>
      <c r="M253" s="96"/>
      <c r="N253" s="97"/>
      <c r="O253" s="130"/>
      <c r="P253" s="96"/>
      <c r="Q253" s="97"/>
      <c r="R253" s="130"/>
      <c r="S253" s="96"/>
      <c r="T253" s="97"/>
      <c r="U253" s="119"/>
      <c r="V253" s="119"/>
      <c r="W253" s="119"/>
      <c r="X253" s="119"/>
      <c r="Y253" s="119"/>
      <c r="Z253" s="119"/>
      <c r="AA253" s="120"/>
      <c r="AB253" s="120"/>
      <c r="AC253" s="120"/>
    </row>
    <row r="254" spans="1:29" ht="21" outlineLevel="1" x14ac:dyDescent="0.35">
      <c r="A254" s="79"/>
      <c r="B254" s="114"/>
      <c r="C254" s="130"/>
      <c r="D254" s="96"/>
      <c r="E254" s="97"/>
      <c r="F254" s="130"/>
      <c r="G254" s="96"/>
      <c r="H254" s="97"/>
      <c r="I254" s="130"/>
      <c r="J254" s="96"/>
      <c r="K254" s="97"/>
      <c r="L254" s="130"/>
      <c r="M254" s="96"/>
      <c r="N254" s="97"/>
      <c r="O254" s="130"/>
      <c r="P254" s="96"/>
      <c r="Q254" s="97"/>
      <c r="R254" s="130"/>
      <c r="S254" s="96"/>
      <c r="T254" s="97"/>
      <c r="U254" s="119"/>
      <c r="V254" s="119"/>
      <c r="W254" s="119"/>
      <c r="X254" s="119"/>
      <c r="Y254" s="119"/>
      <c r="Z254" s="119"/>
      <c r="AA254" s="120"/>
      <c r="AB254" s="120"/>
      <c r="AC254" s="120"/>
    </row>
    <row r="255" spans="1:29" ht="21" outlineLevel="1" x14ac:dyDescent="0.35">
      <c r="A255" s="35"/>
      <c r="B255" s="35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20"/>
      <c r="AB255" s="120"/>
      <c r="AC255" s="120"/>
    </row>
    <row r="256" spans="1:29" ht="21" outlineLevel="1" x14ac:dyDescent="0.35">
      <c r="A256" s="35"/>
      <c r="B256" s="35"/>
      <c r="C256" s="449" t="s">
        <v>79</v>
      </c>
      <c r="D256" s="450"/>
      <c r="E256" s="450"/>
      <c r="F256" s="450"/>
      <c r="G256" s="450"/>
      <c r="H256" s="451"/>
      <c r="I256" s="449" t="s">
        <v>57</v>
      </c>
      <c r="J256" s="450"/>
      <c r="K256" s="450"/>
      <c r="L256" s="450"/>
      <c r="M256" s="450"/>
      <c r="N256" s="451"/>
      <c r="O256" s="449" t="s">
        <v>58</v>
      </c>
      <c r="P256" s="450"/>
      <c r="Q256" s="450"/>
      <c r="R256" s="450"/>
      <c r="S256" s="450"/>
      <c r="T256" s="451"/>
      <c r="U256" s="119"/>
      <c r="V256" s="119"/>
      <c r="W256" s="119"/>
      <c r="X256" s="119"/>
      <c r="Y256" s="119"/>
      <c r="Z256" s="119"/>
      <c r="AA256" s="120"/>
      <c r="AB256" s="120"/>
      <c r="AC256" s="120"/>
    </row>
    <row r="257" spans="1:40" ht="21" outlineLevel="2" x14ac:dyDescent="0.35">
      <c r="A257" s="35" t="s">
        <v>94</v>
      </c>
      <c r="B257" s="35"/>
      <c r="C257" s="452" t="s">
        <v>73</v>
      </c>
      <c r="D257" s="453"/>
      <c r="E257" s="454"/>
      <c r="F257" s="452" t="s">
        <v>74</v>
      </c>
      <c r="G257" s="453"/>
      <c r="H257" s="454"/>
      <c r="I257" s="452" t="s">
        <v>73</v>
      </c>
      <c r="J257" s="453"/>
      <c r="K257" s="454"/>
      <c r="L257" s="452" t="s">
        <v>74</v>
      </c>
      <c r="M257" s="453"/>
      <c r="N257" s="454"/>
      <c r="O257" s="452" t="s">
        <v>73</v>
      </c>
      <c r="P257" s="453"/>
      <c r="Q257" s="454"/>
      <c r="R257" s="452" t="s">
        <v>74</v>
      </c>
      <c r="S257" s="453"/>
      <c r="T257" s="454"/>
      <c r="U257" s="119"/>
      <c r="V257" s="119"/>
      <c r="W257" s="119"/>
      <c r="X257" s="119"/>
      <c r="Y257" s="119"/>
      <c r="Z257" s="119"/>
      <c r="AA257" s="120"/>
      <c r="AB257" s="120"/>
      <c r="AC257" s="120"/>
    </row>
    <row r="258" spans="1:40" ht="21" outlineLevel="2" x14ac:dyDescent="0.35">
      <c r="A258" s="35"/>
      <c r="B258" s="35"/>
      <c r="C258" s="121" t="s">
        <v>43</v>
      </c>
      <c r="D258" s="102" t="s">
        <v>44</v>
      </c>
      <c r="E258" s="122" t="s">
        <v>45</v>
      </c>
      <c r="F258" s="121" t="s">
        <v>43</v>
      </c>
      <c r="G258" s="102" t="s">
        <v>44</v>
      </c>
      <c r="H258" s="122" t="s">
        <v>45</v>
      </c>
      <c r="I258" s="121" t="s">
        <v>43</v>
      </c>
      <c r="J258" s="102" t="s">
        <v>44</v>
      </c>
      <c r="K258" s="122" t="s">
        <v>45</v>
      </c>
      <c r="L258" s="121" t="s">
        <v>43</v>
      </c>
      <c r="M258" s="102" t="s">
        <v>44</v>
      </c>
      <c r="N258" s="122" t="s">
        <v>45</v>
      </c>
      <c r="O258" s="121" t="s">
        <v>43</v>
      </c>
      <c r="P258" s="102" t="s">
        <v>44</v>
      </c>
      <c r="Q258" s="122" t="s">
        <v>45</v>
      </c>
      <c r="R258" s="121" t="s">
        <v>43</v>
      </c>
      <c r="S258" s="102" t="s">
        <v>44</v>
      </c>
      <c r="T258" s="122" t="s">
        <v>45</v>
      </c>
      <c r="U258" s="119"/>
      <c r="V258" s="119"/>
      <c r="W258" s="119"/>
      <c r="X258" s="119"/>
      <c r="Y258" s="119"/>
      <c r="Z258" s="119"/>
      <c r="AA258" s="120"/>
      <c r="AB258" s="120"/>
      <c r="AC258" s="120"/>
    </row>
    <row r="259" spans="1:40" ht="21" outlineLevel="2" x14ac:dyDescent="0.35">
      <c r="A259" s="445" t="s">
        <v>75</v>
      </c>
      <c r="B259" s="103" t="s">
        <v>18</v>
      </c>
      <c r="C259" s="123">
        <v>486.29471554842092</v>
      </c>
      <c r="D259" s="96">
        <v>243.62827046538317</v>
      </c>
      <c r="E259" s="124">
        <v>3</v>
      </c>
      <c r="F259" s="123">
        <v>869.54388965081694</v>
      </c>
      <c r="G259" s="96">
        <v>229.27492305415399</v>
      </c>
      <c r="H259" s="124">
        <v>4</v>
      </c>
      <c r="I259" s="125">
        <v>90.731241665395146</v>
      </c>
      <c r="J259" s="98">
        <v>48.894948727090124</v>
      </c>
      <c r="K259" s="124">
        <v>3</v>
      </c>
      <c r="L259" s="123">
        <v>124.90522429170913</v>
      </c>
      <c r="M259" s="96">
        <v>47.590741593749627</v>
      </c>
      <c r="N259" s="124">
        <v>4</v>
      </c>
      <c r="O259" s="123">
        <v>128.28516414230643</v>
      </c>
      <c r="P259" s="96">
        <v>39.524164758352022</v>
      </c>
      <c r="Q259" s="124">
        <v>2</v>
      </c>
      <c r="R259" s="123">
        <v>106.57456028579972</v>
      </c>
      <c r="S259" s="96">
        <v>48.706356743420898</v>
      </c>
      <c r="T259" s="124">
        <v>4</v>
      </c>
      <c r="U259" s="119"/>
      <c r="V259" s="119"/>
      <c r="W259" s="119"/>
      <c r="X259" s="119"/>
      <c r="Y259" s="119"/>
      <c r="Z259" s="119"/>
      <c r="AA259" s="120"/>
      <c r="AB259" s="120"/>
      <c r="AC259" s="120"/>
    </row>
    <row r="260" spans="1:40" ht="21" outlineLevel="2" x14ac:dyDescent="0.35">
      <c r="A260" s="446"/>
      <c r="B260" s="108" t="s">
        <v>23</v>
      </c>
      <c r="C260" s="123">
        <v>747.15349023967337</v>
      </c>
      <c r="D260" s="96">
        <v>59.454787334611417</v>
      </c>
      <c r="E260" s="124">
        <v>4</v>
      </c>
      <c r="F260" s="123">
        <v>721.27650994460703</v>
      </c>
      <c r="G260" s="96">
        <v>97.690523484608065</v>
      </c>
      <c r="H260" s="124">
        <v>3</v>
      </c>
      <c r="I260" s="123">
        <v>139.44222118975637</v>
      </c>
      <c r="J260" s="96">
        <v>11.211673928011868</v>
      </c>
      <c r="K260" s="124">
        <v>4</v>
      </c>
      <c r="L260" s="123">
        <v>201.56099276367672</v>
      </c>
      <c r="M260" s="96">
        <v>32.925526769668487</v>
      </c>
      <c r="N260" s="124">
        <v>3</v>
      </c>
      <c r="O260" s="123">
        <v>163.52112906181551</v>
      </c>
      <c r="P260" s="96">
        <v>41.591442264834399</v>
      </c>
      <c r="Q260" s="124">
        <v>4</v>
      </c>
      <c r="R260" s="123">
        <v>244.19131336693977</v>
      </c>
      <c r="S260" s="96">
        <v>45.43524233267577</v>
      </c>
      <c r="T260" s="124">
        <v>3</v>
      </c>
      <c r="U260" s="119"/>
      <c r="V260" s="119"/>
      <c r="W260" s="119"/>
      <c r="X260" s="119"/>
      <c r="Y260" s="119"/>
      <c r="Z260" s="119"/>
      <c r="AA260" s="120"/>
      <c r="AB260" s="120"/>
      <c r="AC260" s="120"/>
    </row>
    <row r="261" spans="1:40" ht="21" outlineLevel="2" x14ac:dyDescent="0.35">
      <c r="A261" s="446"/>
      <c r="B261" s="108" t="s">
        <v>25</v>
      </c>
      <c r="C261" s="123">
        <v>742.99287828973411</v>
      </c>
      <c r="D261" s="96">
        <v>57.849208179929747</v>
      </c>
      <c r="E261" s="124">
        <v>3</v>
      </c>
      <c r="F261" s="123">
        <v>608.36253621355638</v>
      </c>
      <c r="G261" s="96">
        <v>75.673421737453907</v>
      </c>
      <c r="H261" s="124">
        <v>3</v>
      </c>
      <c r="I261" s="125">
        <v>95.233088746570459</v>
      </c>
      <c r="J261" s="98">
        <v>47.658108611131773</v>
      </c>
      <c r="K261" s="124">
        <v>4</v>
      </c>
      <c r="L261" s="123">
        <v>201.61538842991817</v>
      </c>
      <c r="M261" s="96">
        <v>46.924107885648056</v>
      </c>
      <c r="N261" s="124">
        <v>3</v>
      </c>
      <c r="O261" s="123">
        <v>134.093935644596</v>
      </c>
      <c r="P261" s="96">
        <v>46.066683841761005</v>
      </c>
      <c r="Q261" s="124">
        <v>4</v>
      </c>
      <c r="R261" s="123">
        <v>367.20699167564209</v>
      </c>
      <c r="S261" s="96">
        <v>147.56358252954118</v>
      </c>
      <c r="T261" s="124">
        <v>4</v>
      </c>
      <c r="U261" s="119"/>
      <c r="V261" s="119"/>
      <c r="W261" s="119"/>
      <c r="X261" s="119"/>
      <c r="Y261" s="119"/>
      <c r="Z261" s="119"/>
      <c r="AA261" s="120"/>
      <c r="AB261" s="120"/>
      <c r="AC261" s="120"/>
    </row>
    <row r="262" spans="1:40" ht="21" outlineLevel="2" x14ac:dyDescent="0.35">
      <c r="A262" s="446"/>
      <c r="B262" s="108" t="s">
        <v>22</v>
      </c>
      <c r="C262" s="123">
        <v>963.77715506158472</v>
      </c>
      <c r="D262" s="96">
        <v>166.90805138674736</v>
      </c>
      <c r="E262" s="124">
        <v>4</v>
      </c>
      <c r="F262" s="123">
        <v>628.45859532998395</v>
      </c>
      <c r="G262" s="96">
        <v>76.320973200286417</v>
      </c>
      <c r="H262" s="124">
        <v>4</v>
      </c>
      <c r="I262" s="123">
        <v>144.35183935130382</v>
      </c>
      <c r="J262" s="96">
        <v>65.576646381153324</v>
      </c>
      <c r="K262" s="124">
        <v>4</v>
      </c>
      <c r="L262" s="123">
        <v>158.14050861058587</v>
      </c>
      <c r="M262" s="96">
        <v>42.764545761274377</v>
      </c>
      <c r="N262" s="124">
        <v>4</v>
      </c>
      <c r="O262" s="123">
        <v>176.69881258860485</v>
      </c>
      <c r="P262" s="96">
        <v>79.410348839521845</v>
      </c>
      <c r="Q262" s="124">
        <v>4</v>
      </c>
      <c r="R262" s="123">
        <v>125.58619264688656</v>
      </c>
      <c r="S262" s="96">
        <v>36.343293147027829</v>
      </c>
      <c r="T262" s="124">
        <v>4</v>
      </c>
      <c r="U262" s="119"/>
      <c r="V262" s="119"/>
      <c r="W262" s="119"/>
      <c r="X262" s="119"/>
      <c r="Y262" s="119"/>
      <c r="Z262" s="119"/>
      <c r="AA262" s="120"/>
      <c r="AB262" s="120"/>
      <c r="AC262" s="120"/>
    </row>
    <row r="263" spans="1:40" ht="21" outlineLevel="2" x14ac:dyDescent="0.35">
      <c r="A263" s="446"/>
      <c r="B263" s="108" t="s">
        <v>24</v>
      </c>
      <c r="C263" s="123">
        <v>927.009359863849</v>
      </c>
      <c r="D263" s="96">
        <v>43.82416111266906</v>
      </c>
      <c r="E263" s="124">
        <v>4</v>
      </c>
      <c r="F263" s="123">
        <v>617.56413183536733</v>
      </c>
      <c r="G263" s="96">
        <v>23.916469221846285</v>
      </c>
      <c r="H263" s="124">
        <v>4</v>
      </c>
      <c r="I263" s="123">
        <v>157.38317656300129</v>
      </c>
      <c r="J263" s="96">
        <v>50.984420019246016</v>
      </c>
      <c r="K263" s="124">
        <v>4</v>
      </c>
      <c r="L263" s="123">
        <v>168.82725457366391</v>
      </c>
      <c r="M263" s="96">
        <v>16.521511082179757</v>
      </c>
      <c r="N263" s="124">
        <v>4</v>
      </c>
      <c r="O263" s="123">
        <v>222.01316894709544</v>
      </c>
      <c r="P263" s="96">
        <v>82.449905010303567</v>
      </c>
      <c r="Q263" s="124">
        <v>4</v>
      </c>
      <c r="R263" s="123">
        <v>193.15979336946376</v>
      </c>
      <c r="S263" s="96">
        <v>23.640426731178366</v>
      </c>
      <c r="T263" s="124">
        <v>4</v>
      </c>
      <c r="U263" s="119"/>
      <c r="V263" s="119"/>
      <c r="W263" s="119"/>
      <c r="X263" s="119"/>
      <c r="Y263" s="119"/>
      <c r="Z263" s="119"/>
      <c r="AA263" s="120"/>
      <c r="AB263" s="120"/>
      <c r="AC263" s="120"/>
    </row>
    <row r="264" spans="1:40" ht="21" outlineLevel="2" x14ac:dyDescent="0.35">
      <c r="A264" s="446"/>
      <c r="B264" s="108" t="s">
        <v>26</v>
      </c>
      <c r="C264" s="123">
        <v>1017.1843688005669</v>
      </c>
      <c r="D264" s="96">
        <v>107.9413047488393</v>
      </c>
      <c r="E264" s="124">
        <v>4</v>
      </c>
      <c r="F264" s="123">
        <v>892.30339039990952</v>
      </c>
      <c r="G264" s="96">
        <v>171.95933162508848</v>
      </c>
      <c r="H264" s="124">
        <v>4</v>
      </c>
      <c r="I264" s="123">
        <v>195.92575573082814</v>
      </c>
      <c r="J264" s="96">
        <v>53.33036376234962</v>
      </c>
      <c r="K264" s="124">
        <v>4</v>
      </c>
      <c r="L264" s="123">
        <v>245.06991792052756</v>
      </c>
      <c r="M264" s="96">
        <v>25.78309939601726</v>
      </c>
      <c r="N264" s="124">
        <v>4</v>
      </c>
      <c r="O264" s="123">
        <v>263.36461737852989</v>
      </c>
      <c r="P264" s="96">
        <v>87.227181198351659</v>
      </c>
      <c r="Q264" s="124">
        <v>4</v>
      </c>
      <c r="R264" s="123">
        <v>232.17104301256268</v>
      </c>
      <c r="S264" s="96">
        <v>25.506562677150519</v>
      </c>
      <c r="T264" s="124">
        <v>4</v>
      </c>
      <c r="U264" s="119"/>
      <c r="V264" s="119"/>
      <c r="W264" s="119"/>
      <c r="X264" s="119"/>
      <c r="Y264" s="119"/>
      <c r="Z264" s="119"/>
      <c r="AA264" s="120"/>
      <c r="AB264" s="120"/>
      <c r="AC264" s="120"/>
    </row>
    <row r="265" spans="1:40" ht="21" outlineLevel="2" x14ac:dyDescent="0.35">
      <c r="A265" s="447"/>
      <c r="B265" s="109" t="s">
        <v>76</v>
      </c>
      <c r="C265" s="129">
        <v>128.86511910748877</v>
      </c>
      <c r="D265" s="100">
        <v>25.153879793285601</v>
      </c>
      <c r="E265" s="127">
        <v>4</v>
      </c>
      <c r="F265" s="129">
        <v>204.72992214490159</v>
      </c>
      <c r="G265" s="100">
        <v>18.056361307905366</v>
      </c>
      <c r="H265" s="127">
        <v>3</v>
      </c>
      <c r="I265" s="129">
        <v>206.13052498333781</v>
      </c>
      <c r="J265" s="100">
        <v>55.763110231540288</v>
      </c>
      <c r="K265" s="127">
        <v>4</v>
      </c>
      <c r="L265" s="129">
        <v>581.26777038673606</v>
      </c>
      <c r="M265" s="100">
        <v>53.075774716331011</v>
      </c>
      <c r="N265" s="127">
        <v>3</v>
      </c>
      <c r="O265" s="129">
        <v>589.15040685098506</v>
      </c>
      <c r="P265" s="100">
        <v>116.24988397646565</v>
      </c>
      <c r="Q265" s="127">
        <v>4</v>
      </c>
      <c r="R265" s="129">
        <v>607.2194408820518</v>
      </c>
      <c r="S265" s="100">
        <v>70.145338115658774</v>
      </c>
      <c r="T265" s="127">
        <v>3</v>
      </c>
      <c r="U265" s="119"/>
      <c r="V265" s="119"/>
      <c r="W265" s="119"/>
      <c r="X265" s="119"/>
      <c r="Y265" s="119"/>
      <c r="Z265" s="119"/>
      <c r="AA265" s="120"/>
      <c r="AB265" s="120"/>
      <c r="AC265" s="120"/>
    </row>
    <row r="266" spans="1:40" ht="21" outlineLevel="1" x14ac:dyDescent="0.35">
      <c r="A266" s="79"/>
      <c r="B266" s="114"/>
      <c r="C266" s="130"/>
      <c r="D266" s="96"/>
      <c r="E266" s="97"/>
      <c r="F266" s="130"/>
      <c r="G266" s="96"/>
      <c r="H266" s="97"/>
      <c r="I266" s="130"/>
      <c r="J266" s="96"/>
      <c r="K266" s="97"/>
      <c r="L266" s="130"/>
      <c r="M266" s="96"/>
      <c r="N266" s="97"/>
      <c r="O266" s="130"/>
      <c r="P266" s="96"/>
      <c r="Q266" s="97"/>
      <c r="R266" s="130"/>
      <c r="S266" s="96"/>
      <c r="T266" s="97"/>
      <c r="U266" s="119"/>
      <c r="V266" s="119"/>
      <c r="W266" s="119"/>
      <c r="X266" s="119"/>
      <c r="Y266" s="119"/>
      <c r="Z266" s="119"/>
      <c r="AA266" s="120"/>
      <c r="AB266" s="120"/>
      <c r="AC266" s="120"/>
      <c r="AI266" s="130"/>
      <c r="AJ266" s="96"/>
      <c r="AK266" s="97"/>
      <c r="AL266" s="130"/>
      <c r="AM266" s="96"/>
      <c r="AN266" s="97"/>
    </row>
    <row r="267" spans="1:40" ht="21" outlineLevel="1" x14ac:dyDescent="0.35">
      <c r="A267" s="79"/>
      <c r="B267" s="114"/>
      <c r="C267" s="130"/>
      <c r="D267" s="96"/>
      <c r="E267" s="97"/>
      <c r="F267" s="130"/>
      <c r="G267" s="96"/>
      <c r="H267" s="97"/>
      <c r="I267" s="130"/>
      <c r="J267" s="96"/>
      <c r="K267" s="97"/>
      <c r="L267" s="130"/>
      <c r="M267" s="96"/>
      <c r="N267" s="97"/>
      <c r="O267" s="130"/>
      <c r="P267" s="96"/>
      <c r="Q267" s="97"/>
      <c r="R267" s="130"/>
      <c r="S267" s="96"/>
      <c r="T267" s="97"/>
      <c r="U267" s="119"/>
      <c r="V267" s="119"/>
      <c r="W267" s="119"/>
      <c r="X267" s="119"/>
      <c r="Y267" s="119"/>
      <c r="Z267" s="119"/>
      <c r="AA267" s="120"/>
      <c r="AB267" s="120"/>
      <c r="AC267" s="120"/>
    </row>
    <row r="268" spans="1:40" ht="21" outlineLevel="1" x14ac:dyDescent="0.35">
      <c r="A268" s="79"/>
      <c r="B268" s="114"/>
      <c r="C268" s="130"/>
      <c r="D268" s="96"/>
      <c r="E268" s="97"/>
      <c r="F268" s="130"/>
      <c r="G268" s="96"/>
      <c r="H268" s="97"/>
      <c r="I268" s="130"/>
      <c r="J268" s="96"/>
      <c r="K268" s="97"/>
      <c r="L268" s="130"/>
      <c r="M268" s="96"/>
      <c r="N268" s="97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20"/>
      <c r="AB268" s="120"/>
      <c r="AC268" s="120"/>
    </row>
    <row r="269" spans="1:40" ht="21" outlineLevel="1" x14ac:dyDescent="0.35">
      <c r="A269" s="79"/>
      <c r="B269" s="114"/>
      <c r="C269" s="449" t="s">
        <v>59</v>
      </c>
      <c r="D269" s="450"/>
      <c r="E269" s="450"/>
      <c r="F269" s="450"/>
      <c r="G269" s="450"/>
      <c r="H269" s="451"/>
      <c r="I269" s="449" t="s">
        <v>60</v>
      </c>
      <c r="J269" s="450"/>
      <c r="K269" s="450"/>
      <c r="L269" s="450"/>
      <c r="M269" s="450"/>
      <c r="N269" s="451"/>
      <c r="O269" s="449" t="s">
        <v>61</v>
      </c>
      <c r="P269" s="450"/>
      <c r="Q269" s="450"/>
      <c r="R269" s="450"/>
      <c r="S269" s="450"/>
      <c r="T269" s="451"/>
      <c r="U269" s="119"/>
      <c r="V269" s="119"/>
      <c r="W269" s="119"/>
      <c r="X269" s="119"/>
      <c r="Y269" s="119"/>
      <c r="Z269" s="119"/>
      <c r="AA269" s="120"/>
      <c r="AB269" s="120"/>
      <c r="AC269" s="120"/>
    </row>
    <row r="270" spans="1:40" ht="21" outlineLevel="2" x14ac:dyDescent="0.35">
      <c r="A270" s="35" t="s">
        <v>94</v>
      </c>
      <c r="B270" s="114"/>
      <c r="C270" s="452" t="s">
        <v>73</v>
      </c>
      <c r="D270" s="453"/>
      <c r="E270" s="454"/>
      <c r="F270" s="452" t="s">
        <v>74</v>
      </c>
      <c r="G270" s="453"/>
      <c r="H270" s="454"/>
      <c r="I270" s="452" t="s">
        <v>73</v>
      </c>
      <c r="J270" s="453"/>
      <c r="K270" s="454"/>
      <c r="L270" s="452" t="s">
        <v>74</v>
      </c>
      <c r="M270" s="453"/>
      <c r="N270" s="454"/>
      <c r="O270" s="452" t="s">
        <v>73</v>
      </c>
      <c r="P270" s="453"/>
      <c r="Q270" s="454"/>
      <c r="R270" s="452" t="s">
        <v>74</v>
      </c>
      <c r="S270" s="453"/>
      <c r="T270" s="454"/>
      <c r="U270" s="119"/>
      <c r="V270" s="119"/>
      <c r="W270" s="119"/>
      <c r="X270" s="119"/>
      <c r="Y270" s="119"/>
      <c r="Z270" s="119"/>
      <c r="AA270" s="120"/>
      <c r="AB270" s="120"/>
      <c r="AC270" s="120"/>
    </row>
    <row r="271" spans="1:40" ht="21" outlineLevel="2" x14ac:dyDescent="0.35">
      <c r="A271" s="79"/>
      <c r="B271" s="114"/>
      <c r="C271" s="121" t="s">
        <v>43</v>
      </c>
      <c r="D271" s="102" t="s">
        <v>44</v>
      </c>
      <c r="E271" s="122" t="s">
        <v>45</v>
      </c>
      <c r="F271" s="121" t="s">
        <v>43</v>
      </c>
      <c r="G271" s="102" t="s">
        <v>44</v>
      </c>
      <c r="H271" s="122" t="s">
        <v>45</v>
      </c>
      <c r="I271" s="121" t="s">
        <v>43</v>
      </c>
      <c r="J271" s="102" t="s">
        <v>44</v>
      </c>
      <c r="K271" s="122" t="s">
        <v>45</v>
      </c>
      <c r="L271" s="121" t="s">
        <v>43</v>
      </c>
      <c r="M271" s="102" t="s">
        <v>44</v>
      </c>
      <c r="N271" s="122" t="s">
        <v>45</v>
      </c>
      <c r="O271" s="121" t="s">
        <v>43</v>
      </c>
      <c r="P271" s="102" t="s">
        <v>44</v>
      </c>
      <c r="Q271" s="122" t="s">
        <v>45</v>
      </c>
      <c r="R271" s="121" t="s">
        <v>43</v>
      </c>
      <c r="S271" s="102" t="s">
        <v>44</v>
      </c>
      <c r="T271" s="122" t="s">
        <v>45</v>
      </c>
      <c r="U271" s="119"/>
      <c r="V271" s="119"/>
      <c r="W271" s="119"/>
      <c r="X271" s="119"/>
      <c r="Y271" s="119"/>
      <c r="Z271" s="119"/>
      <c r="AA271" s="120"/>
      <c r="AB271" s="120"/>
      <c r="AC271" s="120"/>
    </row>
    <row r="272" spans="1:40" ht="21" outlineLevel="2" x14ac:dyDescent="0.35">
      <c r="A272" s="445" t="s">
        <v>75</v>
      </c>
      <c r="B272" s="103" t="s">
        <v>18</v>
      </c>
      <c r="C272" s="125">
        <v>56.760654338415712</v>
      </c>
      <c r="D272" s="98">
        <v>19.035413868531947</v>
      </c>
      <c r="E272" s="124">
        <v>3</v>
      </c>
      <c r="F272" s="123">
        <v>111.17179962254812</v>
      </c>
      <c r="G272" s="96">
        <v>58.281715349571613</v>
      </c>
      <c r="H272" s="124">
        <v>4</v>
      </c>
      <c r="I272" s="123">
        <v>102.42814915269715</v>
      </c>
      <c r="J272" s="96">
        <v>51.353391597393106</v>
      </c>
      <c r="K272" s="124">
        <v>3</v>
      </c>
      <c r="L272" s="123">
        <v>207.87606307022725</v>
      </c>
      <c r="M272" s="96">
        <v>36.932210223847839</v>
      </c>
      <c r="N272" s="124">
        <v>4</v>
      </c>
      <c r="O272" s="125">
        <v>26.320641956865913</v>
      </c>
      <c r="P272" s="98">
        <v>10.22876210661585</v>
      </c>
      <c r="Q272" s="124">
        <v>3</v>
      </c>
      <c r="R272" s="125">
        <v>21.142040363974356</v>
      </c>
      <c r="S272" s="98">
        <v>4.2271628330729039</v>
      </c>
      <c r="T272" s="124">
        <v>4</v>
      </c>
      <c r="U272" s="119"/>
      <c r="V272" s="119"/>
      <c r="W272" s="119"/>
      <c r="X272" s="119"/>
      <c r="Y272" s="119"/>
      <c r="Z272" s="119"/>
      <c r="AA272" s="120"/>
      <c r="AB272" s="120"/>
      <c r="AC272" s="120"/>
    </row>
    <row r="273" spans="1:54" ht="21" outlineLevel="2" x14ac:dyDescent="0.35">
      <c r="A273" s="446"/>
      <c r="B273" s="108" t="s">
        <v>23</v>
      </c>
      <c r="C273" s="125">
        <v>50.350632937110674</v>
      </c>
      <c r="D273" s="98">
        <v>3.1094263048483914</v>
      </c>
      <c r="E273" s="124">
        <v>4</v>
      </c>
      <c r="F273" s="123">
        <v>155.77195385365883</v>
      </c>
      <c r="G273" s="96">
        <v>41.37250349715994</v>
      </c>
      <c r="H273" s="124">
        <v>3</v>
      </c>
      <c r="I273" s="123">
        <v>181.74462401417694</v>
      </c>
      <c r="J273" s="96">
        <v>12.501879894547239</v>
      </c>
      <c r="K273" s="124">
        <v>4</v>
      </c>
      <c r="L273" s="123">
        <v>235.26818863650752</v>
      </c>
      <c r="M273" s="96">
        <v>23.001592549672974</v>
      </c>
      <c r="N273" s="124">
        <v>4</v>
      </c>
      <c r="O273" s="125">
        <v>25.519873409443658</v>
      </c>
      <c r="P273" s="98">
        <v>4.2638540435666341</v>
      </c>
      <c r="Q273" s="124">
        <v>4</v>
      </c>
      <c r="R273" s="125">
        <v>22.497177134134027</v>
      </c>
      <c r="S273" s="98">
        <v>6.3726461860399919</v>
      </c>
      <c r="T273" s="124">
        <v>4</v>
      </c>
      <c r="U273" s="119"/>
      <c r="V273" s="119"/>
      <c r="W273" s="119"/>
      <c r="X273" s="119"/>
      <c r="Y273" s="119"/>
      <c r="Z273" s="119"/>
      <c r="AA273" s="120"/>
      <c r="AB273" s="120"/>
      <c r="AC273" s="120"/>
    </row>
    <row r="274" spans="1:54" ht="21" outlineLevel="2" x14ac:dyDescent="0.35">
      <c r="A274" s="446"/>
      <c r="B274" s="108" t="s">
        <v>25</v>
      </c>
      <c r="C274" s="125">
        <v>86.848886564360271</v>
      </c>
      <c r="D274" s="98">
        <v>14.688507862518668</v>
      </c>
      <c r="E274" s="124">
        <v>3</v>
      </c>
      <c r="F274" s="123">
        <v>163.62235164315445</v>
      </c>
      <c r="G274" s="96">
        <v>36.298493352157287</v>
      </c>
      <c r="H274" s="124">
        <v>4</v>
      </c>
      <c r="I274" s="123">
        <v>158.63566986220988</v>
      </c>
      <c r="J274" s="96">
        <v>32.776213503217456</v>
      </c>
      <c r="K274" s="124">
        <v>3</v>
      </c>
      <c r="L274" s="123">
        <v>372.86616805439331</v>
      </c>
      <c r="M274" s="96">
        <v>149.35808040006447</v>
      </c>
      <c r="N274" s="124">
        <v>4</v>
      </c>
      <c r="O274" s="125">
        <v>27.463886044964127</v>
      </c>
      <c r="P274" s="98">
        <v>5.239448693227839</v>
      </c>
      <c r="Q274" s="124">
        <v>4</v>
      </c>
      <c r="R274" s="125">
        <v>40.840559253823884</v>
      </c>
      <c r="S274" s="98">
        <v>10.589158193657825</v>
      </c>
      <c r="T274" s="124">
        <v>4</v>
      </c>
      <c r="U274" s="119"/>
      <c r="V274" s="119"/>
      <c r="W274" s="119"/>
      <c r="X274" s="119"/>
      <c r="Y274" s="119"/>
      <c r="Z274" s="119"/>
      <c r="AA274" s="120"/>
      <c r="AB274" s="120"/>
      <c r="AC274" s="120"/>
    </row>
    <row r="275" spans="1:54" ht="21" outlineLevel="2" x14ac:dyDescent="0.35">
      <c r="A275" s="446"/>
      <c r="B275" s="108" t="s">
        <v>22</v>
      </c>
      <c r="C275" s="123">
        <v>113.63672730625119</v>
      </c>
      <c r="D275" s="96">
        <v>41.507031952070463</v>
      </c>
      <c r="E275" s="124">
        <v>4</v>
      </c>
      <c r="F275" s="125">
        <v>84.701971558735579</v>
      </c>
      <c r="G275" s="98">
        <v>23.506773272786397</v>
      </c>
      <c r="H275" s="124">
        <v>4</v>
      </c>
      <c r="I275" s="123">
        <v>173.72759723828565</v>
      </c>
      <c r="J275" s="96">
        <v>29.380528062235204</v>
      </c>
      <c r="K275" s="124">
        <v>4</v>
      </c>
      <c r="L275" s="123">
        <v>153.09381379888009</v>
      </c>
      <c r="M275" s="96">
        <v>21.941386925425878</v>
      </c>
      <c r="N275" s="124">
        <v>4</v>
      </c>
      <c r="O275" s="125">
        <v>45.990193521344644</v>
      </c>
      <c r="P275" s="98">
        <v>13.77240150613355</v>
      </c>
      <c r="Q275" s="124">
        <v>4</v>
      </c>
      <c r="R275" s="125">
        <v>52.280900436753058</v>
      </c>
      <c r="S275" s="98">
        <v>10.152289910864019</v>
      </c>
      <c r="T275" s="124">
        <v>4</v>
      </c>
      <c r="U275" s="119"/>
      <c r="V275" s="119"/>
      <c r="W275" s="119"/>
      <c r="X275" s="119"/>
      <c r="Y275" s="119"/>
      <c r="Z275" s="119"/>
      <c r="AA275" s="120"/>
      <c r="AB275" s="120"/>
      <c r="AC275" s="120"/>
    </row>
    <row r="276" spans="1:54" ht="21" outlineLevel="2" x14ac:dyDescent="0.35">
      <c r="A276" s="446"/>
      <c r="B276" s="108" t="s">
        <v>24</v>
      </c>
      <c r="C276" s="123">
        <v>203.25473887636599</v>
      </c>
      <c r="D276" s="96">
        <v>57.000244041353106</v>
      </c>
      <c r="E276" s="124">
        <v>4</v>
      </c>
      <c r="F276" s="123">
        <v>296.19075085052549</v>
      </c>
      <c r="G276" s="96">
        <v>11.336654734157849</v>
      </c>
      <c r="H276" s="124">
        <v>4</v>
      </c>
      <c r="I276" s="123">
        <v>211.3872543044105</v>
      </c>
      <c r="J276" s="96">
        <v>14.724323894832398</v>
      </c>
      <c r="K276" s="124">
        <v>4</v>
      </c>
      <c r="L276" s="123">
        <v>213.75276013170449</v>
      </c>
      <c r="M276" s="96">
        <v>7.5728248078072635</v>
      </c>
      <c r="N276" s="124">
        <v>4</v>
      </c>
      <c r="O276" s="125">
        <v>47.573994717033699</v>
      </c>
      <c r="P276" s="98">
        <v>11.024573296158625</v>
      </c>
      <c r="Q276" s="124">
        <v>4</v>
      </c>
      <c r="R276" s="125">
        <v>50.44935949963093</v>
      </c>
      <c r="S276" s="98">
        <v>3.8584389370469565</v>
      </c>
      <c r="T276" s="124">
        <v>3</v>
      </c>
      <c r="U276" s="119"/>
      <c r="V276" s="119"/>
      <c r="W276" s="119"/>
      <c r="X276" s="119"/>
      <c r="Y276" s="119"/>
      <c r="Z276" s="119"/>
      <c r="AA276" s="120"/>
      <c r="AB276" s="120"/>
      <c r="AC276" s="120"/>
    </row>
    <row r="277" spans="1:54" ht="21" outlineLevel="2" x14ac:dyDescent="0.35">
      <c r="A277" s="446"/>
      <c r="B277" s="108" t="s">
        <v>26</v>
      </c>
      <c r="C277" s="123">
        <v>171.52969996304518</v>
      </c>
      <c r="D277" s="96">
        <v>17.23126374463282</v>
      </c>
      <c r="E277" s="124">
        <v>4</v>
      </c>
      <c r="F277" s="123">
        <v>234.73830355995383</v>
      </c>
      <c r="G277" s="96">
        <v>50.181969366945502</v>
      </c>
      <c r="H277" s="124">
        <v>4</v>
      </c>
      <c r="I277" s="123">
        <v>215.60594392651132</v>
      </c>
      <c r="J277" s="96">
        <v>17.216275619155521</v>
      </c>
      <c r="K277" s="124">
        <v>4</v>
      </c>
      <c r="L277" s="123">
        <v>282.33533404509279</v>
      </c>
      <c r="M277" s="96">
        <v>38.555959588250552</v>
      </c>
      <c r="N277" s="124">
        <v>4</v>
      </c>
      <c r="O277" s="125">
        <v>61.127594555002766</v>
      </c>
      <c r="P277" s="98">
        <v>14.248252674326</v>
      </c>
      <c r="Q277" s="124">
        <v>4</v>
      </c>
      <c r="R277" s="125">
        <v>66.51994542757555</v>
      </c>
      <c r="S277" s="98">
        <v>7.1019613208226646</v>
      </c>
      <c r="T277" s="124">
        <v>4</v>
      </c>
      <c r="U277" s="119"/>
      <c r="V277" s="119"/>
      <c r="W277" s="119"/>
      <c r="X277" s="119"/>
      <c r="Y277" s="119"/>
      <c r="Z277" s="119"/>
      <c r="AA277" s="120"/>
      <c r="AB277" s="120"/>
      <c r="AC277" s="120"/>
    </row>
    <row r="278" spans="1:54" ht="21" outlineLevel="2" x14ac:dyDescent="0.35">
      <c r="A278" s="447"/>
      <c r="B278" s="109" t="s">
        <v>76</v>
      </c>
      <c r="C278" s="129">
        <v>651.51934159285724</v>
      </c>
      <c r="D278" s="100">
        <v>95.093745178770007</v>
      </c>
      <c r="E278" s="127">
        <v>4</v>
      </c>
      <c r="F278" s="129">
        <v>655.11890574978111</v>
      </c>
      <c r="G278" s="100">
        <v>120.46736284229927</v>
      </c>
      <c r="H278" s="127">
        <v>4</v>
      </c>
      <c r="I278" s="126">
        <v>69.743660988748616</v>
      </c>
      <c r="J278" s="99">
        <v>12.826737137435238</v>
      </c>
      <c r="K278" s="127">
        <v>4</v>
      </c>
      <c r="L278" s="126">
        <v>84.348004424636017</v>
      </c>
      <c r="M278" s="99">
        <v>8.7069042340960152</v>
      </c>
      <c r="N278" s="127">
        <v>3</v>
      </c>
      <c r="O278" s="126">
        <v>14.894028072255912</v>
      </c>
      <c r="P278" s="99">
        <v>1.8640874782721211</v>
      </c>
      <c r="Q278" s="127">
        <v>4</v>
      </c>
      <c r="R278" s="126">
        <v>25.027069297281535</v>
      </c>
      <c r="S278" s="99">
        <v>2.2708698412665234</v>
      </c>
      <c r="T278" s="127">
        <v>4</v>
      </c>
      <c r="U278" s="119"/>
      <c r="V278" s="119"/>
      <c r="W278" s="119"/>
      <c r="X278" s="119"/>
      <c r="Y278" s="119"/>
      <c r="Z278" s="119"/>
      <c r="AA278" s="120"/>
      <c r="AB278" s="120"/>
      <c r="AC278" s="120"/>
    </row>
    <row r="279" spans="1:54" ht="21" outlineLevel="1" x14ac:dyDescent="0.35">
      <c r="A279" s="79"/>
      <c r="B279" s="114"/>
      <c r="C279" s="130"/>
      <c r="D279" s="96"/>
      <c r="E279" s="97"/>
      <c r="F279" s="130"/>
      <c r="G279" s="96"/>
      <c r="H279" s="97"/>
      <c r="I279" s="130"/>
      <c r="J279" s="96"/>
      <c r="K279" s="97"/>
      <c r="L279" s="130"/>
      <c r="M279" s="96"/>
      <c r="N279" s="97"/>
      <c r="O279" s="130"/>
      <c r="P279" s="96"/>
      <c r="Q279" s="97"/>
      <c r="R279" s="130"/>
      <c r="S279" s="96"/>
      <c r="T279" s="97"/>
      <c r="U279" s="119"/>
      <c r="V279" s="119"/>
      <c r="W279" s="119"/>
      <c r="X279" s="119"/>
      <c r="Y279" s="119"/>
      <c r="Z279" s="119"/>
      <c r="AA279" s="120"/>
      <c r="AB279" s="120"/>
      <c r="AC279" s="120"/>
    </row>
    <row r="280" spans="1:54" ht="21" outlineLevel="1" x14ac:dyDescent="0.35">
      <c r="A280" s="79"/>
      <c r="B280" s="114"/>
      <c r="C280" s="130"/>
      <c r="D280" s="96"/>
      <c r="E280" s="97"/>
      <c r="F280" s="130"/>
      <c r="G280" s="96"/>
      <c r="H280" s="97"/>
      <c r="I280" s="130"/>
      <c r="J280" s="96"/>
      <c r="K280" s="97"/>
      <c r="L280" s="130"/>
      <c r="M280" s="96"/>
      <c r="N280" s="97"/>
      <c r="O280" s="130"/>
      <c r="P280" s="96"/>
      <c r="Q280" s="97"/>
      <c r="R280" s="130"/>
      <c r="S280" s="96"/>
      <c r="T280" s="97"/>
      <c r="U280" s="119"/>
      <c r="V280" s="119"/>
      <c r="W280" s="119"/>
      <c r="X280" s="119"/>
      <c r="Y280" s="119"/>
      <c r="Z280" s="119"/>
      <c r="AA280" s="120"/>
      <c r="AB280" s="120"/>
      <c r="AC280" s="120"/>
    </row>
    <row r="281" spans="1:54" ht="21" outlineLevel="1" x14ac:dyDescent="0.35">
      <c r="A281" s="35"/>
      <c r="B281" s="35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20"/>
      <c r="AB281" s="120"/>
      <c r="AC281" s="120"/>
    </row>
    <row r="282" spans="1:54" ht="21" outlineLevel="1" x14ac:dyDescent="0.35">
      <c r="A282" s="35"/>
      <c r="B282" s="35"/>
      <c r="C282" s="449" t="s">
        <v>62</v>
      </c>
      <c r="D282" s="450"/>
      <c r="E282" s="450"/>
      <c r="F282" s="450"/>
      <c r="G282" s="450"/>
      <c r="H282" s="451"/>
      <c r="I282" s="449" t="s">
        <v>63</v>
      </c>
      <c r="J282" s="450"/>
      <c r="K282" s="450"/>
      <c r="L282" s="450"/>
      <c r="M282" s="450"/>
      <c r="N282" s="451"/>
      <c r="O282" s="449" t="s">
        <v>64</v>
      </c>
      <c r="P282" s="450"/>
      <c r="Q282" s="450"/>
      <c r="R282" s="450"/>
      <c r="S282" s="450"/>
      <c r="T282" s="451"/>
      <c r="U282" s="119"/>
      <c r="V282" s="119"/>
      <c r="W282" s="119"/>
      <c r="X282" s="119"/>
      <c r="Y282" s="119"/>
      <c r="Z282" s="119"/>
      <c r="AA282" s="120"/>
      <c r="AB282" s="120"/>
      <c r="AC282" s="120"/>
    </row>
    <row r="283" spans="1:54" ht="21" outlineLevel="2" x14ac:dyDescent="0.35">
      <c r="A283" s="35" t="s">
        <v>94</v>
      </c>
      <c r="B283" s="35"/>
      <c r="C283" s="452" t="s">
        <v>73</v>
      </c>
      <c r="D283" s="453"/>
      <c r="E283" s="454"/>
      <c r="F283" s="452" t="s">
        <v>74</v>
      </c>
      <c r="G283" s="453"/>
      <c r="H283" s="454"/>
      <c r="I283" s="452" t="s">
        <v>73</v>
      </c>
      <c r="J283" s="453"/>
      <c r="K283" s="454"/>
      <c r="L283" s="452" t="s">
        <v>74</v>
      </c>
      <c r="M283" s="453"/>
      <c r="N283" s="454"/>
      <c r="O283" s="452" t="s">
        <v>73</v>
      </c>
      <c r="P283" s="453"/>
      <c r="Q283" s="454"/>
      <c r="R283" s="452" t="s">
        <v>74</v>
      </c>
      <c r="S283" s="453"/>
      <c r="T283" s="454"/>
      <c r="U283" s="119"/>
      <c r="V283" s="119"/>
      <c r="W283" s="119"/>
      <c r="X283" s="119"/>
      <c r="Y283" s="119"/>
      <c r="Z283" s="119"/>
      <c r="AA283" s="120"/>
      <c r="AB283" s="120"/>
      <c r="AC283" s="120"/>
    </row>
    <row r="284" spans="1:54" ht="21" outlineLevel="2" x14ac:dyDescent="0.35">
      <c r="A284" s="35"/>
      <c r="B284" s="35"/>
      <c r="C284" s="121" t="s">
        <v>43</v>
      </c>
      <c r="D284" s="102" t="s">
        <v>44</v>
      </c>
      <c r="E284" s="122" t="s">
        <v>45</v>
      </c>
      <c r="F284" s="121" t="s">
        <v>43</v>
      </c>
      <c r="G284" s="102" t="s">
        <v>44</v>
      </c>
      <c r="H284" s="122" t="s">
        <v>45</v>
      </c>
      <c r="I284" s="121" t="s">
        <v>43</v>
      </c>
      <c r="J284" s="102" t="s">
        <v>44</v>
      </c>
      <c r="K284" s="122" t="s">
        <v>45</v>
      </c>
      <c r="L284" s="121" t="s">
        <v>43</v>
      </c>
      <c r="M284" s="102" t="s">
        <v>44</v>
      </c>
      <c r="N284" s="122" t="s">
        <v>45</v>
      </c>
      <c r="O284" s="121" t="s">
        <v>43</v>
      </c>
      <c r="P284" s="102" t="s">
        <v>44</v>
      </c>
      <c r="Q284" s="122" t="s">
        <v>45</v>
      </c>
      <c r="R284" s="121" t="s">
        <v>43</v>
      </c>
      <c r="S284" s="102" t="s">
        <v>44</v>
      </c>
      <c r="T284" s="122" t="s">
        <v>45</v>
      </c>
      <c r="U284" s="119"/>
      <c r="V284" s="119"/>
      <c r="W284" s="119"/>
      <c r="X284" s="119"/>
      <c r="Y284" s="119"/>
      <c r="Z284" s="119"/>
      <c r="AA284" s="120"/>
      <c r="AB284" s="120"/>
      <c r="AC284" s="120"/>
    </row>
    <row r="285" spans="1:54" ht="21" outlineLevel="2" x14ac:dyDescent="0.35">
      <c r="A285" s="445" t="s">
        <v>75</v>
      </c>
      <c r="B285" s="103" t="s">
        <v>18</v>
      </c>
      <c r="C285" s="123">
        <v>255.62299940122739</v>
      </c>
      <c r="D285" s="96">
        <v>54.360330575243566</v>
      </c>
      <c r="E285" s="124">
        <v>2</v>
      </c>
      <c r="F285" s="123">
        <v>236.70410324042211</v>
      </c>
      <c r="G285" s="96">
        <v>76.908777249347992</v>
      </c>
      <c r="H285" s="124">
        <v>4</v>
      </c>
      <c r="I285" s="128">
        <v>7.7155443652116347</v>
      </c>
      <c r="J285" s="101">
        <v>0.90938037972528352</v>
      </c>
      <c r="K285" s="124">
        <v>3</v>
      </c>
      <c r="L285" s="128">
        <v>1.704747928488789</v>
      </c>
      <c r="M285" s="101">
        <v>0.49545758853254424</v>
      </c>
      <c r="N285" s="124">
        <v>3</v>
      </c>
      <c r="O285" s="125">
        <v>83.400166108072497</v>
      </c>
      <c r="P285" s="98">
        <v>20.040546758501776</v>
      </c>
      <c r="Q285" s="124">
        <v>3</v>
      </c>
      <c r="R285" s="123">
        <v>141.66032806296388</v>
      </c>
      <c r="S285" s="96">
        <v>66.796094763296338</v>
      </c>
      <c r="T285" s="124">
        <v>4</v>
      </c>
      <c r="U285" s="119"/>
      <c r="V285" s="119"/>
      <c r="W285" s="119"/>
      <c r="X285" s="119"/>
      <c r="Y285" s="119"/>
      <c r="Z285" s="119"/>
      <c r="AA285" s="120"/>
      <c r="AB285" s="120"/>
      <c r="AC285" s="120"/>
      <c r="AW285" s="131"/>
      <c r="AX285" s="131"/>
      <c r="AY285" s="131"/>
      <c r="AZ285" s="131"/>
      <c r="BA285" s="131"/>
      <c r="BB285" s="131"/>
    </row>
    <row r="286" spans="1:54" ht="21" outlineLevel="2" x14ac:dyDescent="0.35">
      <c r="A286" s="446"/>
      <c r="B286" s="108" t="s">
        <v>23</v>
      </c>
      <c r="C286" s="123">
        <v>326.0220419000749</v>
      </c>
      <c r="D286" s="96">
        <v>26.068296296340339</v>
      </c>
      <c r="E286" s="124">
        <v>4</v>
      </c>
      <c r="F286" s="123">
        <v>463.66634771073996</v>
      </c>
      <c r="G286" s="96">
        <v>90.419870628688443</v>
      </c>
      <c r="H286" s="124">
        <v>3</v>
      </c>
      <c r="I286" s="125">
        <v>12.727876866858102</v>
      </c>
      <c r="J286" s="98">
        <v>0.5249060269114264</v>
      </c>
      <c r="K286" s="124">
        <v>4</v>
      </c>
      <c r="L286" s="125">
        <v>11.224016695535804</v>
      </c>
      <c r="M286" s="98">
        <v>5.9714613014764124</v>
      </c>
      <c r="N286" s="124">
        <v>3</v>
      </c>
      <c r="O286" s="125">
        <v>97.191890429689892</v>
      </c>
      <c r="P286" s="98">
        <v>6.2938614709439884</v>
      </c>
      <c r="Q286" s="124">
        <v>4</v>
      </c>
      <c r="R286" s="123">
        <v>176.8178864332157</v>
      </c>
      <c r="S286" s="96">
        <v>32.887488586377117</v>
      </c>
      <c r="T286" s="124">
        <v>3</v>
      </c>
      <c r="U286" s="119"/>
      <c r="V286" s="119"/>
      <c r="W286" s="119"/>
      <c r="X286" s="119"/>
      <c r="Y286" s="119"/>
      <c r="Z286" s="119"/>
      <c r="AA286" s="120"/>
      <c r="AB286" s="120"/>
      <c r="AC286" s="120"/>
      <c r="AU286" s="132"/>
    </row>
    <row r="287" spans="1:54" ht="21" outlineLevel="2" x14ac:dyDescent="0.35">
      <c r="A287" s="446"/>
      <c r="B287" s="108" t="s">
        <v>25</v>
      </c>
      <c r="C287" s="123">
        <v>210.58503146573969</v>
      </c>
      <c r="D287" s="96">
        <v>93.793525994480575</v>
      </c>
      <c r="E287" s="124">
        <v>4</v>
      </c>
      <c r="F287" s="123">
        <v>404.96862740168916</v>
      </c>
      <c r="G287" s="96">
        <v>9.4883643021392707</v>
      </c>
      <c r="H287" s="124">
        <v>3</v>
      </c>
      <c r="I287" s="125">
        <v>20.396642615340237</v>
      </c>
      <c r="J287" s="98">
        <v>3.0791561892038879</v>
      </c>
      <c r="K287" s="124">
        <v>3</v>
      </c>
      <c r="L287" s="125">
        <v>23.182136322994303</v>
      </c>
      <c r="M287" s="98">
        <v>4.4528278034728217</v>
      </c>
      <c r="N287" s="124">
        <v>4</v>
      </c>
      <c r="O287" s="123">
        <v>190.59055611791413</v>
      </c>
      <c r="P287" s="96">
        <v>30.150728611585333</v>
      </c>
      <c r="Q287" s="124">
        <v>3</v>
      </c>
      <c r="R287" s="123">
        <v>222.54934125853416</v>
      </c>
      <c r="S287" s="96">
        <v>36.660886651406308</v>
      </c>
      <c r="T287" s="124">
        <v>4</v>
      </c>
      <c r="U287" s="119"/>
      <c r="V287" s="119"/>
      <c r="W287" s="119"/>
      <c r="X287" s="119"/>
      <c r="Y287" s="119"/>
      <c r="Z287" s="119"/>
      <c r="AA287" s="120"/>
      <c r="AB287" s="120"/>
      <c r="AC287" s="120"/>
      <c r="AU287" s="132"/>
    </row>
    <row r="288" spans="1:54" ht="21" outlineLevel="2" x14ac:dyDescent="0.35">
      <c r="A288" s="446"/>
      <c r="B288" s="108" t="s">
        <v>22</v>
      </c>
      <c r="C288" s="123">
        <v>175.57674330575614</v>
      </c>
      <c r="D288" s="96">
        <v>5.1491097109320201</v>
      </c>
      <c r="E288" s="124">
        <v>3</v>
      </c>
      <c r="F288" s="123">
        <v>257.69132570471572</v>
      </c>
      <c r="G288" s="96">
        <v>47.384508155327445</v>
      </c>
      <c r="H288" s="124">
        <v>4</v>
      </c>
      <c r="I288" s="128">
        <v>7.4073692027371161</v>
      </c>
      <c r="J288" s="101">
        <v>1.5345942637799168</v>
      </c>
      <c r="K288" s="124">
        <v>4</v>
      </c>
      <c r="L288" s="128">
        <v>8.5946652556718188</v>
      </c>
      <c r="M288" s="101">
        <v>0.22976932446509982</v>
      </c>
      <c r="N288" s="124">
        <v>4</v>
      </c>
      <c r="O288" s="125">
        <v>56.513585734614487</v>
      </c>
      <c r="P288" s="98">
        <v>14.288912442362388</v>
      </c>
      <c r="Q288" s="124">
        <v>4</v>
      </c>
      <c r="R288" s="125">
        <v>55.984359140400656</v>
      </c>
      <c r="S288" s="98">
        <v>6.3850866973178517</v>
      </c>
      <c r="T288" s="124">
        <v>4</v>
      </c>
      <c r="U288" s="119"/>
      <c r="V288" s="119"/>
      <c r="W288" s="119"/>
      <c r="X288" s="119"/>
      <c r="Y288" s="119"/>
      <c r="Z288" s="119"/>
      <c r="AA288" s="120"/>
      <c r="AB288" s="120"/>
      <c r="AC288" s="120"/>
      <c r="AU288" s="132"/>
    </row>
    <row r="289" spans="1:47" ht="21" outlineLevel="2" x14ac:dyDescent="0.35">
      <c r="A289" s="446"/>
      <c r="B289" s="108" t="s">
        <v>24</v>
      </c>
      <c r="C289" s="123">
        <v>316.23814330816782</v>
      </c>
      <c r="D289" s="96">
        <v>52.343461077688389</v>
      </c>
      <c r="E289" s="124">
        <v>4</v>
      </c>
      <c r="F289" s="123">
        <v>392.22555345671219</v>
      </c>
      <c r="G289" s="96">
        <v>22.193341349706152</v>
      </c>
      <c r="H289" s="124">
        <v>4</v>
      </c>
      <c r="I289" s="125">
        <v>11.957515911377332</v>
      </c>
      <c r="J289" s="98">
        <v>3.7927518896796046</v>
      </c>
      <c r="K289" s="124">
        <v>4</v>
      </c>
      <c r="L289" s="125">
        <v>15.551464571710515</v>
      </c>
      <c r="M289" s="98">
        <v>3.0897853401315323</v>
      </c>
      <c r="N289" s="124">
        <v>4</v>
      </c>
      <c r="O289" s="125">
        <v>96.654047030306302</v>
      </c>
      <c r="P289" s="98">
        <v>28.648838590928111</v>
      </c>
      <c r="Q289" s="124">
        <v>4</v>
      </c>
      <c r="R289" s="123">
        <v>160.95059330833752</v>
      </c>
      <c r="S289" s="96">
        <v>24.254944767576138</v>
      </c>
      <c r="T289" s="124">
        <v>4</v>
      </c>
      <c r="U289" s="119"/>
      <c r="V289" s="119"/>
      <c r="W289" s="119"/>
      <c r="X289" s="119"/>
      <c r="Y289" s="119"/>
      <c r="Z289" s="119"/>
      <c r="AA289" s="120"/>
      <c r="AB289" s="120"/>
      <c r="AC289" s="120"/>
      <c r="AU289" s="132"/>
    </row>
    <row r="290" spans="1:47" ht="21" outlineLevel="2" x14ac:dyDescent="0.35">
      <c r="A290" s="446"/>
      <c r="B290" s="108" t="s">
        <v>26</v>
      </c>
      <c r="C290" s="123">
        <v>411.76546740054471</v>
      </c>
      <c r="D290" s="96">
        <v>63.758497639488873</v>
      </c>
      <c r="E290" s="124">
        <v>4</v>
      </c>
      <c r="F290" s="123">
        <v>592.5286147485308</v>
      </c>
      <c r="G290" s="96">
        <v>76.736388795537579</v>
      </c>
      <c r="H290" s="124">
        <v>4</v>
      </c>
      <c r="I290" s="125">
        <v>11.545224520873154</v>
      </c>
      <c r="J290" s="98">
        <v>0.36387031382847346</v>
      </c>
      <c r="K290" s="124">
        <v>4</v>
      </c>
      <c r="L290" s="125">
        <v>21.658615421171483</v>
      </c>
      <c r="M290" s="98">
        <v>2.3558508881835727</v>
      </c>
      <c r="N290" s="124">
        <v>4</v>
      </c>
      <c r="O290" s="123">
        <v>112.1950755264013</v>
      </c>
      <c r="P290" s="96">
        <v>17.782699033042164</v>
      </c>
      <c r="Q290" s="124">
        <v>4</v>
      </c>
      <c r="R290" s="123">
        <v>175.88102741751823</v>
      </c>
      <c r="S290" s="96">
        <v>8.850464032102547</v>
      </c>
      <c r="T290" s="124">
        <v>4</v>
      </c>
      <c r="U290" s="119"/>
      <c r="V290" s="119"/>
      <c r="W290" s="119"/>
      <c r="X290" s="119"/>
      <c r="Y290" s="119"/>
      <c r="Z290" s="119"/>
      <c r="AA290" s="120"/>
      <c r="AB290" s="120"/>
      <c r="AC290" s="120"/>
      <c r="AU290" s="132"/>
    </row>
    <row r="291" spans="1:47" ht="21" outlineLevel="2" x14ac:dyDescent="0.35">
      <c r="A291" s="447"/>
      <c r="B291" s="109" t="s">
        <v>76</v>
      </c>
      <c r="C291" s="129">
        <v>345.84114828269787</v>
      </c>
      <c r="D291" s="100">
        <v>86.065331659983215</v>
      </c>
      <c r="E291" s="127">
        <v>4</v>
      </c>
      <c r="F291" s="129">
        <v>647.35915050609196</v>
      </c>
      <c r="G291" s="100">
        <v>150.39770850859631</v>
      </c>
      <c r="H291" s="127">
        <v>4</v>
      </c>
      <c r="I291" s="126">
        <v>63.266450535091337</v>
      </c>
      <c r="J291" s="99">
        <v>9.4700518071734034</v>
      </c>
      <c r="K291" s="127">
        <v>4</v>
      </c>
      <c r="L291" s="126">
        <v>88.829165930882652</v>
      </c>
      <c r="M291" s="99">
        <v>19.162339923716484</v>
      </c>
      <c r="N291" s="127">
        <v>4</v>
      </c>
      <c r="O291" s="129">
        <v>1216.2833096244694</v>
      </c>
      <c r="P291" s="100">
        <v>128.89002279522643</v>
      </c>
      <c r="Q291" s="127">
        <v>4</v>
      </c>
      <c r="R291" s="129">
        <v>1118.6374051437363</v>
      </c>
      <c r="S291" s="100">
        <v>264.30857787930893</v>
      </c>
      <c r="T291" s="127">
        <v>4</v>
      </c>
      <c r="U291" s="119"/>
      <c r="V291" s="119"/>
      <c r="W291" s="119"/>
      <c r="X291" s="119"/>
      <c r="Y291" s="119"/>
      <c r="Z291" s="119"/>
      <c r="AA291" s="120"/>
      <c r="AB291" s="120"/>
      <c r="AC291" s="120"/>
      <c r="AU291" s="132"/>
    </row>
    <row r="292" spans="1:47" ht="21" outlineLevel="1" x14ac:dyDescent="0.35">
      <c r="A292" s="79"/>
      <c r="B292" s="114"/>
      <c r="C292" s="130"/>
      <c r="D292" s="96"/>
      <c r="E292" s="97"/>
      <c r="F292" s="130"/>
      <c r="G292" s="96"/>
      <c r="H292" s="97"/>
      <c r="I292" s="130"/>
      <c r="J292" s="96"/>
      <c r="K292" s="97"/>
      <c r="L292" s="130"/>
      <c r="M292" s="96"/>
      <c r="N292" s="97"/>
      <c r="O292" s="130"/>
      <c r="P292" s="96"/>
      <c r="Q292" s="97"/>
      <c r="R292" s="130"/>
      <c r="S292" s="96"/>
      <c r="T292" s="97"/>
      <c r="U292" s="119"/>
      <c r="V292" s="119"/>
      <c r="W292" s="119"/>
      <c r="X292" s="119"/>
      <c r="Y292" s="119"/>
      <c r="Z292" s="119"/>
      <c r="AA292" s="120"/>
      <c r="AB292" s="120"/>
      <c r="AC292" s="120"/>
      <c r="AU292" s="133"/>
    </row>
    <row r="293" spans="1:47" ht="21" outlineLevel="1" x14ac:dyDescent="0.35">
      <c r="A293" s="79"/>
      <c r="B293" s="114"/>
      <c r="C293" s="130"/>
      <c r="D293" s="96"/>
      <c r="E293" s="97"/>
      <c r="F293" s="130"/>
      <c r="G293" s="96"/>
      <c r="H293" s="97"/>
      <c r="I293" s="130"/>
      <c r="J293" s="96"/>
      <c r="K293" s="97"/>
      <c r="L293" s="130"/>
      <c r="M293" s="96"/>
      <c r="N293" s="97"/>
      <c r="O293" s="130"/>
      <c r="P293" s="96"/>
      <c r="Q293" s="97"/>
      <c r="R293" s="130"/>
      <c r="S293" s="96"/>
      <c r="T293" s="97"/>
      <c r="U293" s="119"/>
      <c r="V293" s="119"/>
      <c r="W293" s="119"/>
      <c r="X293" s="119"/>
      <c r="Y293" s="119"/>
      <c r="Z293" s="119"/>
      <c r="AA293" s="120"/>
      <c r="AB293" s="120"/>
      <c r="AC293" s="120"/>
      <c r="AU293" s="133"/>
    </row>
    <row r="294" spans="1:47" ht="21" outlineLevel="1" x14ac:dyDescent="0.35">
      <c r="A294" s="35"/>
      <c r="B294" s="35"/>
      <c r="C294" s="134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20"/>
      <c r="AB294" s="120"/>
      <c r="AC294" s="120"/>
      <c r="AU294" s="132"/>
    </row>
    <row r="295" spans="1:47" ht="21" outlineLevel="1" x14ac:dyDescent="0.35">
      <c r="A295" s="35"/>
      <c r="B295" s="35"/>
      <c r="C295" s="449" t="s">
        <v>65</v>
      </c>
      <c r="D295" s="450"/>
      <c r="E295" s="450"/>
      <c r="F295" s="450"/>
      <c r="G295" s="450"/>
      <c r="H295" s="451"/>
      <c r="I295" s="449" t="s">
        <v>66</v>
      </c>
      <c r="J295" s="450"/>
      <c r="K295" s="450"/>
      <c r="L295" s="450"/>
      <c r="M295" s="450"/>
      <c r="N295" s="451"/>
      <c r="O295" s="449" t="s">
        <v>78</v>
      </c>
      <c r="P295" s="450"/>
      <c r="Q295" s="450"/>
      <c r="R295" s="450"/>
      <c r="S295" s="450"/>
      <c r="T295" s="451"/>
      <c r="U295" s="119"/>
      <c r="V295" s="119"/>
      <c r="W295" s="119"/>
      <c r="X295" s="119"/>
      <c r="Y295" s="119"/>
      <c r="Z295" s="119"/>
      <c r="AA295" s="120"/>
      <c r="AB295" s="120"/>
      <c r="AC295" s="120"/>
      <c r="AU295" s="132"/>
    </row>
    <row r="296" spans="1:47" ht="21" outlineLevel="2" x14ac:dyDescent="0.35">
      <c r="A296" s="35" t="s">
        <v>94</v>
      </c>
      <c r="B296" s="35"/>
      <c r="C296" s="452" t="s">
        <v>73</v>
      </c>
      <c r="D296" s="453"/>
      <c r="E296" s="454"/>
      <c r="F296" s="452" t="s">
        <v>74</v>
      </c>
      <c r="G296" s="453"/>
      <c r="H296" s="454"/>
      <c r="I296" s="452" t="s">
        <v>73</v>
      </c>
      <c r="J296" s="453"/>
      <c r="K296" s="454"/>
      <c r="L296" s="452" t="s">
        <v>74</v>
      </c>
      <c r="M296" s="453"/>
      <c r="N296" s="454"/>
      <c r="O296" s="452" t="s">
        <v>73</v>
      </c>
      <c r="P296" s="453"/>
      <c r="Q296" s="454"/>
      <c r="R296" s="452" t="s">
        <v>74</v>
      </c>
      <c r="S296" s="453"/>
      <c r="T296" s="454"/>
      <c r="U296" s="119"/>
      <c r="V296" s="119"/>
      <c r="W296" s="119"/>
      <c r="X296" s="119"/>
      <c r="Y296" s="119"/>
      <c r="Z296" s="119"/>
      <c r="AA296" s="120"/>
      <c r="AB296" s="120"/>
      <c r="AC296" s="120"/>
      <c r="AU296" s="132"/>
    </row>
    <row r="297" spans="1:47" ht="21" outlineLevel="2" x14ac:dyDescent="0.35">
      <c r="A297" s="35"/>
      <c r="B297" s="35"/>
      <c r="C297" s="121" t="s">
        <v>43</v>
      </c>
      <c r="D297" s="102" t="s">
        <v>44</v>
      </c>
      <c r="E297" s="122" t="s">
        <v>45</v>
      </c>
      <c r="F297" s="121" t="s">
        <v>43</v>
      </c>
      <c r="G297" s="102" t="s">
        <v>44</v>
      </c>
      <c r="H297" s="122" t="s">
        <v>45</v>
      </c>
      <c r="I297" s="121" t="s">
        <v>43</v>
      </c>
      <c r="J297" s="102" t="s">
        <v>44</v>
      </c>
      <c r="K297" s="122" t="s">
        <v>45</v>
      </c>
      <c r="L297" s="121" t="s">
        <v>43</v>
      </c>
      <c r="M297" s="102" t="s">
        <v>44</v>
      </c>
      <c r="N297" s="122" t="s">
        <v>45</v>
      </c>
      <c r="O297" s="121" t="s">
        <v>43</v>
      </c>
      <c r="P297" s="102" t="s">
        <v>44</v>
      </c>
      <c r="Q297" s="122" t="s">
        <v>45</v>
      </c>
      <c r="R297" s="121" t="s">
        <v>43</v>
      </c>
      <c r="S297" s="102" t="s">
        <v>44</v>
      </c>
      <c r="T297" s="122" t="s">
        <v>45</v>
      </c>
      <c r="U297" s="119"/>
      <c r="V297" s="119"/>
      <c r="W297" s="119"/>
      <c r="X297" s="119"/>
      <c r="Y297" s="119"/>
      <c r="Z297" s="119"/>
      <c r="AA297" s="120"/>
      <c r="AB297" s="120"/>
      <c r="AC297" s="120"/>
      <c r="AU297" s="132"/>
    </row>
    <row r="298" spans="1:47" ht="21" outlineLevel="2" x14ac:dyDescent="0.35">
      <c r="A298" s="445" t="s">
        <v>75</v>
      </c>
      <c r="B298" s="103" t="s">
        <v>18</v>
      </c>
      <c r="C298" s="128">
        <v>3.598541401100471</v>
      </c>
      <c r="D298" s="101">
        <v>1.2084874596352586</v>
      </c>
      <c r="E298" s="124">
        <v>3</v>
      </c>
      <c r="F298" s="128">
        <v>3.3835979686123805</v>
      </c>
      <c r="G298" s="101">
        <v>1.4288215087013509</v>
      </c>
      <c r="H298" s="124">
        <v>4</v>
      </c>
      <c r="I298" s="125">
        <v>13.630334518979829</v>
      </c>
      <c r="J298" s="98">
        <v>6.0790618759976471</v>
      </c>
      <c r="K298" s="124">
        <v>3</v>
      </c>
      <c r="L298" s="128">
        <v>3.1734166283839094</v>
      </c>
      <c r="M298" s="101">
        <v>1.6641993360376706</v>
      </c>
      <c r="N298" s="124">
        <v>3</v>
      </c>
      <c r="O298" s="123">
        <v>189.78707484746701</v>
      </c>
      <c r="P298" s="96">
        <v>113.23598734949722</v>
      </c>
      <c r="Q298" s="124">
        <v>3</v>
      </c>
      <c r="R298" s="123">
        <v>305.10883747244651</v>
      </c>
      <c r="S298" s="96">
        <v>131.79771813178994</v>
      </c>
      <c r="T298" s="124">
        <v>4</v>
      </c>
      <c r="U298" s="119"/>
      <c r="V298" s="119"/>
      <c r="W298" s="119"/>
      <c r="X298" s="119"/>
      <c r="Y298" s="119"/>
      <c r="Z298" s="119"/>
      <c r="AA298" s="120"/>
      <c r="AB298" s="120"/>
      <c r="AC298" s="120"/>
      <c r="AU298" s="132"/>
    </row>
    <row r="299" spans="1:47" ht="21" outlineLevel="2" x14ac:dyDescent="0.35">
      <c r="A299" s="446"/>
      <c r="B299" s="108" t="s">
        <v>23</v>
      </c>
      <c r="C299" s="128">
        <v>2.4012813162564264</v>
      </c>
      <c r="D299" s="101">
        <v>0.22661557848079497</v>
      </c>
      <c r="E299" s="124">
        <v>4</v>
      </c>
      <c r="F299" s="128">
        <v>3.3832860901404054</v>
      </c>
      <c r="G299" s="101">
        <v>0.70201649659794796</v>
      </c>
      <c r="H299" s="124">
        <v>3</v>
      </c>
      <c r="I299" s="125">
        <v>15.619754004431393</v>
      </c>
      <c r="J299" s="98">
        <v>1.1398845538845195</v>
      </c>
      <c r="K299" s="124">
        <v>4</v>
      </c>
      <c r="L299" s="125">
        <v>10.989123297712398</v>
      </c>
      <c r="M299" s="98">
        <v>6.3886860542260919</v>
      </c>
      <c r="N299" s="124">
        <v>4</v>
      </c>
      <c r="O299" s="123">
        <v>326.37336068182617</v>
      </c>
      <c r="P299" s="96">
        <v>26.314420708651518</v>
      </c>
      <c r="Q299" s="124">
        <v>4</v>
      </c>
      <c r="R299" s="123">
        <v>590.21473331063487</v>
      </c>
      <c r="S299" s="96">
        <v>87.229348514953969</v>
      </c>
      <c r="T299" s="124">
        <v>3</v>
      </c>
      <c r="U299" s="119"/>
      <c r="V299" s="119"/>
      <c r="W299" s="119"/>
      <c r="X299" s="119"/>
      <c r="Y299" s="119"/>
      <c r="Z299" s="119"/>
      <c r="AA299" s="120"/>
      <c r="AB299" s="120"/>
      <c r="AC299" s="120"/>
      <c r="AU299" s="132"/>
    </row>
    <row r="300" spans="1:47" ht="21" outlineLevel="2" x14ac:dyDescent="0.35">
      <c r="A300" s="446"/>
      <c r="B300" s="108" t="s">
        <v>25</v>
      </c>
      <c r="C300" s="128">
        <v>3.032048172234338</v>
      </c>
      <c r="D300" s="101">
        <v>0.54429595220408278</v>
      </c>
      <c r="E300" s="124">
        <v>3</v>
      </c>
      <c r="F300" s="128">
        <v>3.3803455386013801</v>
      </c>
      <c r="G300" s="101">
        <v>0.59359484207461455</v>
      </c>
      <c r="H300" s="124">
        <v>4</v>
      </c>
      <c r="I300" s="125">
        <v>19.307812195550202</v>
      </c>
      <c r="J300" s="98">
        <v>4.6608100468649383</v>
      </c>
      <c r="K300" s="124">
        <v>3</v>
      </c>
      <c r="L300" s="125">
        <v>25.404987317709935</v>
      </c>
      <c r="M300" s="98">
        <v>5.0092359014502028</v>
      </c>
      <c r="N300" s="124">
        <v>4</v>
      </c>
      <c r="O300" s="123">
        <v>300.72644425200588</v>
      </c>
      <c r="P300" s="96">
        <v>5.0593661937909928E-2</v>
      </c>
      <c r="Q300" s="124">
        <v>2</v>
      </c>
      <c r="R300" s="123">
        <v>416.6512516101829</v>
      </c>
      <c r="S300" s="96">
        <v>45.373664316157829</v>
      </c>
      <c r="T300" s="124">
        <v>3</v>
      </c>
      <c r="U300" s="119"/>
      <c r="V300" s="119"/>
      <c r="W300" s="119"/>
      <c r="X300" s="119"/>
      <c r="Y300" s="119"/>
      <c r="Z300" s="119"/>
      <c r="AA300" s="120"/>
      <c r="AB300" s="120"/>
      <c r="AC300" s="120"/>
      <c r="AU300" s="132"/>
    </row>
    <row r="301" spans="1:47" ht="21" outlineLevel="2" x14ac:dyDescent="0.35">
      <c r="A301" s="446"/>
      <c r="B301" s="108" t="s">
        <v>22</v>
      </c>
      <c r="C301" s="125">
        <v>18.428762397194724</v>
      </c>
      <c r="D301" s="98">
        <v>6.2692746833743547</v>
      </c>
      <c r="E301" s="124">
        <v>4</v>
      </c>
      <c r="F301" s="125">
        <v>15.926462389239102</v>
      </c>
      <c r="G301" s="98">
        <v>1.375965765677136</v>
      </c>
      <c r="H301" s="124">
        <v>4</v>
      </c>
      <c r="I301" s="125">
        <v>22.724885789377169</v>
      </c>
      <c r="J301" s="98">
        <v>4.721403305614075</v>
      </c>
      <c r="K301" s="124">
        <v>4</v>
      </c>
      <c r="L301" s="125">
        <v>34.491543662893768</v>
      </c>
      <c r="M301" s="98">
        <v>10.706906854110306</v>
      </c>
      <c r="N301" s="124">
        <v>4</v>
      </c>
      <c r="O301" s="123">
        <v>1189.9800114804766</v>
      </c>
      <c r="P301" s="96">
        <v>661.11709440745449</v>
      </c>
      <c r="Q301" s="124">
        <v>4</v>
      </c>
      <c r="R301" s="123">
        <v>903.33546862342143</v>
      </c>
      <c r="S301" s="96">
        <v>172.5340303150715</v>
      </c>
      <c r="T301" s="124">
        <v>4</v>
      </c>
      <c r="U301" s="119"/>
      <c r="V301" s="119"/>
      <c r="W301" s="119"/>
      <c r="X301" s="119"/>
      <c r="Y301" s="119"/>
      <c r="Z301" s="119"/>
      <c r="AA301" s="120"/>
      <c r="AB301" s="120"/>
      <c r="AC301" s="120"/>
      <c r="AU301" s="132"/>
    </row>
    <row r="302" spans="1:47" ht="21" outlineLevel="2" x14ac:dyDescent="0.35">
      <c r="A302" s="446"/>
      <c r="B302" s="108" t="s">
        <v>24</v>
      </c>
      <c r="C302" s="128">
        <v>5.6945577669881065</v>
      </c>
      <c r="D302" s="101">
        <v>1.8101358735529698</v>
      </c>
      <c r="E302" s="124">
        <v>4</v>
      </c>
      <c r="F302" s="128">
        <v>8.993866285605673</v>
      </c>
      <c r="G302" s="101">
        <v>0.93075857130198114</v>
      </c>
      <c r="H302" s="124">
        <v>4</v>
      </c>
      <c r="I302" s="125">
        <v>42.052322235844009</v>
      </c>
      <c r="J302" s="98">
        <v>14.397245218343539</v>
      </c>
      <c r="K302" s="124">
        <v>4</v>
      </c>
      <c r="L302" s="125">
        <v>57.202718406790055</v>
      </c>
      <c r="M302" s="98">
        <v>5.3778166829527914</v>
      </c>
      <c r="N302" s="124">
        <v>4</v>
      </c>
      <c r="O302" s="123">
        <v>1064.9364788107378</v>
      </c>
      <c r="P302" s="96">
        <v>375.9568855159971</v>
      </c>
      <c r="Q302" s="124">
        <v>4</v>
      </c>
      <c r="R302" s="123">
        <v>839.90440897989242</v>
      </c>
      <c r="S302" s="96">
        <v>37.502427262203135</v>
      </c>
      <c r="T302" s="124">
        <v>4</v>
      </c>
      <c r="U302" s="119"/>
      <c r="V302" s="119"/>
      <c r="W302" s="119"/>
      <c r="X302" s="119"/>
      <c r="Y302" s="119"/>
      <c r="Z302" s="119"/>
      <c r="AA302" s="120"/>
      <c r="AB302" s="120"/>
      <c r="AC302" s="120"/>
      <c r="AU302" s="132"/>
    </row>
    <row r="303" spans="1:47" ht="21" outlineLevel="2" x14ac:dyDescent="0.35">
      <c r="A303" s="446"/>
      <c r="B303" s="108" t="s">
        <v>26</v>
      </c>
      <c r="C303" s="128">
        <v>7.6234973405707063</v>
      </c>
      <c r="D303" s="101">
        <v>1.5529822781508265</v>
      </c>
      <c r="E303" s="124">
        <v>4</v>
      </c>
      <c r="F303" s="128">
        <v>6.5471477123315056</v>
      </c>
      <c r="G303" s="101">
        <v>0.74104951467196789</v>
      </c>
      <c r="H303" s="124">
        <v>4</v>
      </c>
      <c r="I303" s="125">
        <v>43.267317751701967</v>
      </c>
      <c r="J303" s="98">
        <v>8.7026155607911448</v>
      </c>
      <c r="K303" s="124">
        <v>4</v>
      </c>
      <c r="L303" s="125">
        <v>80.377175743955462</v>
      </c>
      <c r="M303" s="98">
        <v>21.854225744061118</v>
      </c>
      <c r="N303" s="124">
        <v>4</v>
      </c>
      <c r="O303" s="123">
        <v>1095.6644282138748</v>
      </c>
      <c r="P303" s="96">
        <v>224.42650568112401</v>
      </c>
      <c r="Q303" s="124">
        <v>4</v>
      </c>
      <c r="R303" s="123">
        <v>991.40732480117526</v>
      </c>
      <c r="S303" s="96">
        <v>177.03246862151815</v>
      </c>
      <c r="T303" s="124">
        <v>4</v>
      </c>
      <c r="U303" s="119"/>
      <c r="V303" s="119"/>
      <c r="W303" s="119"/>
      <c r="X303" s="119"/>
      <c r="Y303" s="119"/>
      <c r="Z303" s="119"/>
      <c r="AA303" s="120"/>
      <c r="AB303" s="120"/>
      <c r="AC303" s="120"/>
      <c r="AU303" s="132"/>
    </row>
    <row r="304" spans="1:47" ht="21" outlineLevel="2" x14ac:dyDescent="0.35">
      <c r="A304" s="447"/>
      <c r="B304" s="109" t="s">
        <v>76</v>
      </c>
      <c r="C304" s="126">
        <v>18.796201017407952</v>
      </c>
      <c r="D304" s="99">
        <v>2.630533358693631</v>
      </c>
      <c r="E304" s="127">
        <v>4</v>
      </c>
      <c r="F304" s="126">
        <v>17.372703529439498</v>
      </c>
      <c r="G304" s="99">
        <v>2.2538649173691572</v>
      </c>
      <c r="H304" s="127">
        <v>4</v>
      </c>
      <c r="I304" s="126">
        <v>37.71285472538321</v>
      </c>
      <c r="J304" s="99">
        <v>4.4506622592443428</v>
      </c>
      <c r="K304" s="127">
        <v>4</v>
      </c>
      <c r="L304" s="126">
        <v>50.370768453979053</v>
      </c>
      <c r="M304" s="99">
        <v>9.2585605158758284</v>
      </c>
      <c r="N304" s="127">
        <v>4</v>
      </c>
      <c r="O304" s="129">
        <v>1227.1285802089899</v>
      </c>
      <c r="P304" s="100">
        <v>231.86646407746835</v>
      </c>
      <c r="Q304" s="127">
        <v>4</v>
      </c>
      <c r="R304" s="129">
        <v>1257.3236873267133</v>
      </c>
      <c r="S304" s="100">
        <v>138.72853842585712</v>
      </c>
      <c r="T304" s="127">
        <v>3</v>
      </c>
      <c r="U304" s="119"/>
      <c r="V304" s="119"/>
      <c r="W304" s="119"/>
      <c r="X304" s="119"/>
      <c r="Y304" s="119"/>
      <c r="Z304" s="119"/>
      <c r="AA304" s="120"/>
      <c r="AB304" s="120"/>
      <c r="AC304" s="120"/>
      <c r="AU304" s="132"/>
    </row>
    <row r="305" spans="1:47" ht="21" outlineLevel="1" x14ac:dyDescent="0.35">
      <c r="A305" s="79"/>
      <c r="B305" s="114"/>
      <c r="C305" s="130"/>
      <c r="D305" s="96"/>
      <c r="E305" s="97"/>
      <c r="F305" s="130"/>
      <c r="G305" s="96"/>
      <c r="H305" s="97"/>
      <c r="I305" s="130"/>
      <c r="J305" s="96"/>
      <c r="K305" s="97"/>
      <c r="L305" s="130"/>
      <c r="M305" s="96"/>
      <c r="N305" s="97"/>
      <c r="O305" s="130"/>
      <c r="P305" s="96"/>
      <c r="Q305" s="97"/>
      <c r="R305" s="130"/>
      <c r="S305" s="96"/>
      <c r="T305" s="97"/>
      <c r="U305" s="119"/>
      <c r="V305" s="119"/>
      <c r="W305" s="119"/>
      <c r="X305" s="119"/>
      <c r="Y305" s="119"/>
      <c r="Z305" s="119"/>
      <c r="AA305" s="120"/>
      <c r="AB305" s="120"/>
      <c r="AC305" s="120"/>
      <c r="AU305" s="132"/>
    </row>
    <row r="306" spans="1:47" ht="21" outlineLevel="1" x14ac:dyDescent="0.35">
      <c r="A306" s="79"/>
      <c r="B306" s="114"/>
      <c r="C306" s="130"/>
      <c r="D306" s="96"/>
      <c r="E306" s="97"/>
      <c r="F306" s="130"/>
      <c r="G306" s="96"/>
      <c r="H306" s="97"/>
      <c r="I306" s="130"/>
      <c r="J306" s="96"/>
      <c r="K306" s="97"/>
      <c r="L306" s="130"/>
      <c r="M306" s="96"/>
      <c r="N306" s="97"/>
      <c r="O306" s="130"/>
      <c r="P306" s="96"/>
      <c r="Q306" s="97"/>
      <c r="R306" s="130"/>
      <c r="S306" s="96"/>
      <c r="T306" s="97"/>
      <c r="U306" s="119"/>
      <c r="V306" s="119"/>
      <c r="W306" s="119"/>
      <c r="X306" s="119"/>
      <c r="Y306" s="119"/>
      <c r="Z306" s="119"/>
      <c r="AA306" s="120"/>
      <c r="AB306" s="120"/>
      <c r="AC306" s="120"/>
      <c r="AU306" s="132"/>
    </row>
    <row r="307" spans="1:47" ht="21" outlineLevel="1" x14ac:dyDescent="0.35">
      <c r="A307" s="35"/>
      <c r="B307" s="35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20"/>
      <c r="AB307" s="120"/>
      <c r="AC307" s="120"/>
      <c r="AU307" s="132"/>
    </row>
    <row r="308" spans="1:47" ht="21" outlineLevel="1" x14ac:dyDescent="0.35">
      <c r="A308" s="35"/>
      <c r="B308" s="35"/>
      <c r="C308" s="449" t="s">
        <v>68</v>
      </c>
      <c r="D308" s="450"/>
      <c r="E308" s="450"/>
      <c r="F308" s="450"/>
      <c r="G308" s="450"/>
      <c r="H308" s="451"/>
      <c r="I308" s="449" t="s">
        <v>69</v>
      </c>
      <c r="J308" s="450"/>
      <c r="K308" s="450"/>
      <c r="L308" s="450"/>
      <c r="M308" s="450"/>
      <c r="N308" s="451"/>
      <c r="O308" s="449" t="s">
        <v>70</v>
      </c>
      <c r="P308" s="450"/>
      <c r="Q308" s="450"/>
      <c r="R308" s="450"/>
      <c r="S308" s="450"/>
      <c r="T308" s="451"/>
      <c r="U308" s="119"/>
      <c r="V308" s="119"/>
      <c r="W308" s="119"/>
      <c r="X308" s="119"/>
      <c r="Y308" s="119"/>
      <c r="Z308" s="119"/>
      <c r="AA308" s="120"/>
      <c r="AB308" s="120"/>
      <c r="AC308" s="120"/>
      <c r="AG308" s="132"/>
      <c r="AU308" s="132"/>
    </row>
    <row r="309" spans="1:47" ht="21" outlineLevel="2" x14ac:dyDescent="0.35">
      <c r="A309" s="35" t="s">
        <v>94</v>
      </c>
      <c r="B309" s="35"/>
      <c r="C309" s="452" t="s">
        <v>73</v>
      </c>
      <c r="D309" s="453"/>
      <c r="E309" s="454"/>
      <c r="F309" s="452" t="s">
        <v>74</v>
      </c>
      <c r="G309" s="453"/>
      <c r="H309" s="454"/>
      <c r="I309" s="452" t="s">
        <v>73</v>
      </c>
      <c r="J309" s="453"/>
      <c r="K309" s="454"/>
      <c r="L309" s="452" t="s">
        <v>74</v>
      </c>
      <c r="M309" s="453"/>
      <c r="N309" s="454"/>
      <c r="O309" s="452" t="s">
        <v>73</v>
      </c>
      <c r="P309" s="453"/>
      <c r="Q309" s="454"/>
      <c r="R309" s="452" t="s">
        <v>74</v>
      </c>
      <c r="S309" s="453"/>
      <c r="T309" s="454"/>
      <c r="U309" s="119"/>
      <c r="V309" s="119"/>
      <c r="W309" s="119"/>
      <c r="X309" s="119"/>
      <c r="Y309" s="119"/>
      <c r="Z309" s="119"/>
      <c r="AA309" s="120"/>
      <c r="AB309" s="120"/>
      <c r="AC309" s="120"/>
      <c r="AG309" s="132"/>
      <c r="AU309" s="132"/>
    </row>
    <row r="310" spans="1:47" ht="21" outlineLevel="2" x14ac:dyDescent="0.35">
      <c r="A310" s="35"/>
      <c r="B310" s="35"/>
      <c r="C310" s="121" t="s">
        <v>43</v>
      </c>
      <c r="D310" s="102" t="s">
        <v>44</v>
      </c>
      <c r="E310" s="122" t="s">
        <v>45</v>
      </c>
      <c r="F310" s="121" t="s">
        <v>43</v>
      </c>
      <c r="G310" s="102" t="s">
        <v>44</v>
      </c>
      <c r="H310" s="122" t="s">
        <v>45</v>
      </c>
      <c r="I310" s="121" t="s">
        <v>43</v>
      </c>
      <c r="J310" s="102" t="s">
        <v>44</v>
      </c>
      <c r="K310" s="122" t="s">
        <v>45</v>
      </c>
      <c r="L310" s="121" t="s">
        <v>43</v>
      </c>
      <c r="M310" s="102" t="s">
        <v>44</v>
      </c>
      <c r="N310" s="122" t="s">
        <v>45</v>
      </c>
      <c r="O310" s="121" t="s">
        <v>43</v>
      </c>
      <c r="P310" s="102" t="s">
        <v>44</v>
      </c>
      <c r="Q310" s="122" t="s">
        <v>45</v>
      </c>
      <c r="R310" s="121" t="s">
        <v>43</v>
      </c>
      <c r="S310" s="102" t="s">
        <v>44</v>
      </c>
      <c r="T310" s="122" t="s">
        <v>45</v>
      </c>
      <c r="U310" s="119"/>
      <c r="V310" s="119"/>
      <c r="W310" s="119"/>
      <c r="X310" s="119"/>
      <c r="Y310" s="119"/>
      <c r="Z310" s="119"/>
      <c r="AA310" s="120"/>
      <c r="AB310" s="120"/>
      <c r="AC310" s="120"/>
    </row>
    <row r="311" spans="1:47" ht="21" outlineLevel="2" x14ac:dyDescent="0.35">
      <c r="A311" s="445" t="s">
        <v>75</v>
      </c>
      <c r="B311" s="103" t="s">
        <v>18</v>
      </c>
      <c r="C311" s="123">
        <v>38.45966305353938</v>
      </c>
      <c r="D311" s="96">
        <v>23.951887358226042</v>
      </c>
      <c r="E311" s="124">
        <v>3</v>
      </c>
      <c r="F311" s="125">
        <v>37.596509169550743</v>
      </c>
      <c r="G311" s="98">
        <v>11.769193304208665</v>
      </c>
      <c r="H311" s="124">
        <v>3</v>
      </c>
      <c r="I311" s="123">
        <v>702.40699888450433</v>
      </c>
      <c r="J311" s="96">
        <v>225.93594658985779</v>
      </c>
      <c r="K311" s="124">
        <v>3</v>
      </c>
      <c r="L311" s="123">
        <v>824.32589595222566</v>
      </c>
      <c r="M311" s="96">
        <v>349.01493329111628</v>
      </c>
      <c r="N311" s="124">
        <v>4</v>
      </c>
      <c r="O311" s="123">
        <v>264.98657756122509</v>
      </c>
      <c r="P311" s="96">
        <v>106.17942846335332</v>
      </c>
      <c r="Q311" s="124">
        <v>3</v>
      </c>
      <c r="R311" s="125">
        <v>64.730035374852676</v>
      </c>
      <c r="S311" s="98">
        <v>17.431806081235585</v>
      </c>
      <c r="T311" s="124">
        <v>3</v>
      </c>
      <c r="U311" s="119"/>
      <c r="V311" s="119"/>
      <c r="W311" s="119"/>
      <c r="X311" s="119"/>
      <c r="Y311" s="119"/>
      <c r="Z311" s="119"/>
      <c r="AA311" s="120"/>
      <c r="AB311" s="120"/>
      <c r="AC311" s="120"/>
    </row>
    <row r="312" spans="1:47" ht="21" outlineLevel="2" x14ac:dyDescent="0.35">
      <c r="A312" s="446"/>
      <c r="B312" s="108" t="s">
        <v>23</v>
      </c>
      <c r="C312" s="123">
        <v>44.961878139036067</v>
      </c>
      <c r="D312" s="96">
        <v>5.4905928294417645</v>
      </c>
      <c r="E312" s="124">
        <v>4</v>
      </c>
      <c r="F312" s="123">
        <v>59.302167477811828</v>
      </c>
      <c r="G312" s="96">
        <v>34.380959539294096</v>
      </c>
      <c r="H312" s="124">
        <v>4</v>
      </c>
      <c r="I312" s="123">
        <v>859.40923757730263</v>
      </c>
      <c r="J312" s="96">
        <v>42.105318351765867</v>
      </c>
      <c r="K312" s="124">
        <v>4</v>
      </c>
      <c r="L312" s="123">
        <v>1530.4555629561326</v>
      </c>
      <c r="M312" s="96">
        <v>243.36479019728088</v>
      </c>
      <c r="N312" s="124">
        <v>3</v>
      </c>
      <c r="O312" s="123">
        <v>218.24341039332106</v>
      </c>
      <c r="P312" s="96">
        <v>19.728718687482385</v>
      </c>
      <c r="Q312" s="124">
        <v>4</v>
      </c>
      <c r="R312" s="123">
        <v>157.34628147890143</v>
      </c>
      <c r="S312" s="96">
        <v>105.09125272965574</v>
      </c>
      <c r="T312" s="124">
        <v>4</v>
      </c>
      <c r="U312" s="119"/>
      <c r="V312" s="119"/>
      <c r="W312" s="119"/>
      <c r="X312" s="119"/>
      <c r="Y312" s="119"/>
      <c r="Z312" s="119"/>
      <c r="AA312" s="120"/>
      <c r="AB312" s="120"/>
      <c r="AC312" s="120"/>
    </row>
    <row r="313" spans="1:47" ht="21" outlineLevel="2" x14ac:dyDescent="0.35">
      <c r="A313" s="446"/>
      <c r="B313" s="108" t="s">
        <v>25</v>
      </c>
      <c r="C313" s="123">
        <v>31.343543645438544</v>
      </c>
      <c r="D313" s="96">
        <v>11.440771539813797</v>
      </c>
      <c r="E313" s="124">
        <v>3</v>
      </c>
      <c r="F313" s="123">
        <v>118.84790407016654</v>
      </c>
      <c r="G313" s="96">
        <v>45.905861989963974</v>
      </c>
      <c r="H313" s="124">
        <v>4</v>
      </c>
      <c r="I313" s="123">
        <v>1106.2234801331554</v>
      </c>
      <c r="J313" s="96">
        <v>227.50792084504073</v>
      </c>
      <c r="K313" s="124">
        <v>3</v>
      </c>
      <c r="L313" s="123">
        <v>1393.2086577395464</v>
      </c>
      <c r="M313" s="96">
        <v>195.28190894134323</v>
      </c>
      <c r="N313" s="124">
        <v>4</v>
      </c>
      <c r="O313" s="123">
        <v>320.18622896880561</v>
      </c>
      <c r="P313" s="96">
        <v>44.775292586777638</v>
      </c>
      <c r="Q313" s="124">
        <v>4</v>
      </c>
      <c r="R313" s="123">
        <v>395.7362197802131</v>
      </c>
      <c r="S313" s="96">
        <v>106.78920327155471</v>
      </c>
      <c r="T313" s="124">
        <v>4</v>
      </c>
      <c r="U313" s="119"/>
      <c r="V313" s="119"/>
      <c r="W313" s="119"/>
      <c r="X313" s="119"/>
      <c r="Y313" s="119"/>
      <c r="Z313" s="119"/>
      <c r="AA313" s="120"/>
      <c r="AB313" s="120"/>
      <c r="AC313" s="120"/>
    </row>
    <row r="314" spans="1:47" ht="21" outlineLevel="2" x14ac:dyDescent="0.35">
      <c r="A314" s="446"/>
      <c r="B314" s="108" t="s">
        <v>22</v>
      </c>
      <c r="C314" s="123">
        <v>62.147072609593977</v>
      </c>
      <c r="D314" s="96">
        <v>17.459720386676125</v>
      </c>
      <c r="E314" s="124">
        <v>3</v>
      </c>
      <c r="F314" s="125">
        <v>59.358640326598113</v>
      </c>
      <c r="G314" s="98">
        <v>6.3296372598567476</v>
      </c>
      <c r="H314" s="124">
        <v>3</v>
      </c>
      <c r="I314" s="123">
        <v>1963.6439071494935</v>
      </c>
      <c r="J314" s="96">
        <v>842.83393300037585</v>
      </c>
      <c r="K314" s="124">
        <v>4</v>
      </c>
      <c r="L314" s="123">
        <v>1637.4588578565947</v>
      </c>
      <c r="M314" s="96">
        <v>469.98921722445846</v>
      </c>
      <c r="N314" s="124">
        <v>4</v>
      </c>
      <c r="O314" s="123">
        <v>764.36782113141589</v>
      </c>
      <c r="P314" s="96">
        <v>337.45081052252709</v>
      </c>
      <c r="Q314" s="124">
        <v>4</v>
      </c>
      <c r="R314" s="123">
        <v>513.34251160892359</v>
      </c>
      <c r="S314" s="96">
        <v>105.97815725175533</v>
      </c>
      <c r="T314" s="124">
        <v>4</v>
      </c>
      <c r="U314" s="119"/>
      <c r="V314" s="119"/>
      <c r="W314" s="119"/>
      <c r="X314" s="119"/>
      <c r="Y314" s="119"/>
      <c r="Z314" s="119"/>
      <c r="AA314" s="120"/>
      <c r="AB314" s="120"/>
      <c r="AC314" s="120"/>
    </row>
    <row r="315" spans="1:47" ht="21" outlineLevel="2" x14ac:dyDescent="0.35">
      <c r="A315" s="446"/>
      <c r="B315" s="108" t="s">
        <v>24</v>
      </c>
      <c r="C315" s="123">
        <v>324.70881148027178</v>
      </c>
      <c r="D315" s="96">
        <v>123.14170682984366</v>
      </c>
      <c r="E315" s="124">
        <v>4</v>
      </c>
      <c r="F315" s="123">
        <v>312.99354204601241</v>
      </c>
      <c r="G315" s="96">
        <v>31.850458841192882</v>
      </c>
      <c r="H315" s="124">
        <v>4</v>
      </c>
      <c r="I315" s="123">
        <v>3012.8693253934107</v>
      </c>
      <c r="J315" s="96">
        <v>942.91808768773171</v>
      </c>
      <c r="K315" s="124">
        <v>4</v>
      </c>
      <c r="L315" s="123">
        <v>3895.4349758730868</v>
      </c>
      <c r="M315" s="96">
        <v>331.24620570024274</v>
      </c>
      <c r="N315" s="124">
        <v>4</v>
      </c>
      <c r="O315" s="123">
        <v>789.65099690374097</v>
      </c>
      <c r="P315" s="96">
        <v>264.27189901757151</v>
      </c>
      <c r="Q315" s="124">
        <v>4</v>
      </c>
      <c r="R315" s="123">
        <v>625.11498908144745</v>
      </c>
      <c r="S315" s="96">
        <v>88.032809635981423</v>
      </c>
      <c r="T315" s="124">
        <v>4</v>
      </c>
      <c r="U315" s="119"/>
      <c r="V315" s="119"/>
      <c r="W315" s="119"/>
      <c r="X315" s="119"/>
      <c r="Y315" s="119"/>
      <c r="Z315" s="119"/>
      <c r="AA315" s="120"/>
      <c r="AB315" s="120"/>
      <c r="AC315" s="120"/>
    </row>
    <row r="316" spans="1:47" ht="21" outlineLevel="2" x14ac:dyDescent="0.35">
      <c r="A316" s="446"/>
      <c r="B316" s="108" t="s">
        <v>26</v>
      </c>
      <c r="C316" s="123">
        <v>322.10943824966955</v>
      </c>
      <c r="D316" s="96">
        <v>54.331980727217193</v>
      </c>
      <c r="E316" s="124">
        <v>4</v>
      </c>
      <c r="F316" s="123">
        <v>380.24779077267164</v>
      </c>
      <c r="G316" s="96">
        <v>60.542564455540379</v>
      </c>
      <c r="H316" s="124">
        <v>4</v>
      </c>
      <c r="I316" s="123">
        <v>3257.5046174394947</v>
      </c>
      <c r="J316" s="96">
        <v>558.75137133685121</v>
      </c>
      <c r="K316" s="124">
        <v>4</v>
      </c>
      <c r="L316" s="123">
        <v>3961.6678368242747</v>
      </c>
      <c r="M316" s="96">
        <v>436.61138952135747</v>
      </c>
      <c r="N316" s="124">
        <v>4</v>
      </c>
      <c r="O316" s="123">
        <v>849.58512784749075</v>
      </c>
      <c r="P316" s="96">
        <v>184.37385326518773</v>
      </c>
      <c r="Q316" s="124">
        <v>4</v>
      </c>
      <c r="R316" s="123">
        <v>674.72820230761283</v>
      </c>
      <c r="S316" s="96">
        <v>73.21121627854653</v>
      </c>
      <c r="T316" s="124">
        <v>3</v>
      </c>
      <c r="U316" s="119"/>
      <c r="V316" s="119"/>
      <c r="W316" s="119"/>
      <c r="X316" s="119"/>
      <c r="Y316" s="119"/>
      <c r="Z316" s="119"/>
      <c r="AA316" s="120"/>
      <c r="AB316" s="120"/>
      <c r="AC316" s="120"/>
    </row>
    <row r="317" spans="1:47" ht="21" outlineLevel="2" x14ac:dyDescent="0.35">
      <c r="A317" s="447"/>
      <c r="B317" s="109" t="s">
        <v>76</v>
      </c>
      <c r="C317" s="129">
        <v>637.20605280863356</v>
      </c>
      <c r="D317" s="100">
        <v>148.65710589266229</v>
      </c>
      <c r="E317" s="127">
        <v>4</v>
      </c>
      <c r="F317" s="129">
        <v>501.23292811689322</v>
      </c>
      <c r="G317" s="100">
        <v>73.28211014042941</v>
      </c>
      <c r="H317" s="127">
        <v>4</v>
      </c>
      <c r="I317" s="129">
        <v>3279.6248022028558</v>
      </c>
      <c r="J317" s="100">
        <v>691.60084189431257</v>
      </c>
      <c r="K317" s="127">
        <v>4</v>
      </c>
      <c r="L317" s="129">
        <v>4201.8481253640757</v>
      </c>
      <c r="M317" s="100">
        <v>744.72185880568793</v>
      </c>
      <c r="N317" s="127">
        <v>4</v>
      </c>
      <c r="O317" s="129">
        <v>1136.6803946623345</v>
      </c>
      <c r="P317" s="100">
        <v>137.74302102293953</v>
      </c>
      <c r="Q317" s="127">
        <v>4</v>
      </c>
      <c r="R317" s="129">
        <v>2311.137380516212</v>
      </c>
      <c r="S317" s="100">
        <v>578.32310947089138</v>
      </c>
      <c r="T317" s="127">
        <v>4</v>
      </c>
      <c r="U317" s="119"/>
      <c r="V317" s="119"/>
      <c r="W317" s="119"/>
      <c r="X317" s="119"/>
      <c r="Y317" s="119"/>
      <c r="Z317" s="119"/>
      <c r="AA317" s="120"/>
      <c r="AB317" s="120"/>
      <c r="AC317" s="120"/>
    </row>
    <row r="318" spans="1:47" outlineLevel="1" x14ac:dyDescent="0.3"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</row>
    <row r="319" spans="1:47" outlineLevel="1" x14ac:dyDescent="0.3"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</row>
    <row r="320" spans="1:47" outlineLevel="1" x14ac:dyDescent="0.3"/>
  </sheetData>
  <mergeCells count="253">
    <mergeCell ref="A64:B64"/>
    <mergeCell ref="A92:A98"/>
    <mergeCell ref="A80:A86"/>
    <mergeCell ref="A68:A74"/>
    <mergeCell ref="A56:A62"/>
    <mergeCell ref="A44:A50"/>
    <mergeCell ref="A32:A38"/>
    <mergeCell ref="A20:A26"/>
    <mergeCell ref="A8:A14"/>
    <mergeCell ref="R309:T309"/>
    <mergeCell ref="A311:A317"/>
    <mergeCell ref="A298:A304"/>
    <mergeCell ref="C308:H308"/>
    <mergeCell ref="I308:N308"/>
    <mergeCell ref="O308:T308"/>
    <mergeCell ref="C309:E309"/>
    <mergeCell ref="F309:H309"/>
    <mergeCell ref="I309:K309"/>
    <mergeCell ref="L309:N309"/>
    <mergeCell ref="O309:Q309"/>
    <mergeCell ref="C296:E296"/>
    <mergeCell ref="F296:H296"/>
    <mergeCell ref="I296:K296"/>
    <mergeCell ref="L296:N296"/>
    <mergeCell ref="O296:Q296"/>
    <mergeCell ref="R296:T296"/>
    <mergeCell ref="R283:T283"/>
    <mergeCell ref="A285:A291"/>
    <mergeCell ref="C295:H295"/>
    <mergeCell ref="I295:N295"/>
    <mergeCell ref="O295:T295"/>
    <mergeCell ref="A272:A278"/>
    <mergeCell ref="C282:H282"/>
    <mergeCell ref="I282:N282"/>
    <mergeCell ref="O282:T282"/>
    <mergeCell ref="C283:E283"/>
    <mergeCell ref="F283:H283"/>
    <mergeCell ref="I283:K283"/>
    <mergeCell ref="L283:N283"/>
    <mergeCell ref="O283:Q283"/>
    <mergeCell ref="C270:E270"/>
    <mergeCell ref="F270:H270"/>
    <mergeCell ref="I270:K270"/>
    <mergeCell ref="L270:N270"/>
    <mergeCell ref="O270:Q270"/>
    <mergeCell ref="R270:T270"/>
    <mergeCell ref="R257:T257"/>
    <mergeCell ref="A259:A265"/>
    <mergeCell ref="C269:H269"/>
    <mergeCell ref="I269:N269"/>
    <mergeCell ref="O269:T269"/>
    <mergeCell ref="A246:A252"/>
    <mergeCell ref="C256:H256"/>
    <mergeCell ref="I256:N256"/>
    <mergeCell ref="O256:T256"/>
    <mergeCell ref="C257:E257"/>
    <mergeCell ref="F257:H257"/>
    <mergeCell ref="I257:K257"/>
    <mergeCell ref="L257:N257"/>
    <mergeCell ref="O257:Q257"/>
    <mergeCell ref="C244:E244"/>
    <mergeCell ref="F244:H244"/>
    <mergeCell ref="I244:K244"/>
    <mergeCell ref="L244:N244"/>
    <mergeCell ref="O244:Q244"/>
    <mergeCell ref="R244:T244"/>
    <mergeCell ref="U231:W231"/>
    <mergeCell ref="X231:Z231"/>
    <mergeCell ref="A233:A239"/>
    <mergeCell ref="C243:H243"/>
    <mergeCell ref="I243:N243"/>
    <mergeCell ref="O243:T243"/>
    <mergeCell ref="C231:E231"/>
    <mergeCell ref="F231:H231"/>
    <mergeCell ref="I231:K231"/>
    <mergeCell ref="L231:N231"/>
    <mergeCell ref="O231:Q231"/>
    <mergeCell ref="R231:T231"/>
    <mergeCell ref="A220:A226"/>
    <mergeCell ref="C230:H230"/>
    <mergeCell ref="I230:N230"/>
    <mergeCell ref="O230:T230"/>
    <mergeCell ref="U230:Z230"/>
    <mergeCell ref="C218:E218"/>
    <mergeCell ref="F218:H218"/>
    <mergeCell ref="I218:K218"/>
    <mergeCell ref="L218:N218"/>
    <mergeCell ref="O218:Q218"/>
    <mergeCell ref="R218:T218"/>
    <mergeCell ref="A201:A207"/>
    <mergeCell ref="A104:Z106"/>
    <mergeCell ref="A214:Z216"/>
    <mergeCell ref="C217:H217"/>
    <mergeCell ref="I217:N217"/>
    <mergeCell ref="O217:T217"/>
    <mergeCell ref="C199:E199"/>
    <mergeCell ref="F199:H199"/>
    <mergeCell ref="I199:K199"/>
    <mergeCell ref="L199:N199"/>
    <mergeCell ref="O199:Q199"/>
    <mergeCell ref="R199:T199"/>
    <mergeCell ref="R186:T186"/>
    <mergeCell ref="A188:A194"/>
    <mergeCell ref="C198:H198"/>
    <mergeCell ref="I198:N198"/>
    <mergeCell ref="O198:T198"/>
    <mergeCell ref="A175:A181"/>
    <mergeCell ref="C185:H185"/>
    <mergeCell ref="I185:N185"/>
    <mergeCell ref="O185:T185"/>
    <mergeCell ref="C186:E186"/>
    <mergeCell ref="F186:H186"/>
    <mergeCell ref="I186:K186"/>
    <mergeCell ref="L186:N186"/>
    <mergeCell ref="O186:Q186"/>
    <mergeCell ref="C173:E173"/>
    <mergeCell ref="F173:H173"/>
    <mergeCell ref="I173:K173"/>
    <mergeCell ref="L173:N173"/>
    <mergeCell ref="O173:Q173"/>
    <mergeCell ref="A136:A142"/>
    <mergeCell ref="C146:H146"/>
    <mergeCell ref="I146:N146"/>
    <mergeCell ref="O146:T146"/>
    <mergeCell ref="R173:T173"/>
    <mergeCell ref="R160:T160"/>
    <mergeCell ref="A162:A168"/>
    <mergeCell ref="C172:H172"/>
    <mergeCell ref="I172:N172"/>
    <mergeCell ref="O172:T172"/>
    <mergeCell ref="A149:A155"/>
    <mergeCell ref="C159:H159"/>
    <mergeCell ref="I159:N159"/>
    <mergeCell ref="O159:T159"/>
    <mergeCell ref="C160:E160"/>
    <mergeCell ref="F160:H160"/>
    <mergeCell ref="I160:K160"/>
    <mergeCell ref="L160:N160"/>
    <mergeCell ref="O160:Q160"/>
    <mergeCell ref="C133:H133"/>
    <mergeCell ref="I133:N133"/>
    <mergeCell ref="O133:T133"/>
    <mergeCell ref="C134:E134"/>
    <mergeCell ref="F134:H134"/>
    <mergeCell ref="I134:K134"/>
    <mergeCell ref="L134:N134"/>
    <mergeCell ref="O134:Q134"/>
    <mergeCell ref="C147:E147"/>
    <mergeCell ref="F147:H147"/>
    <mergeCell ref="I147:K147"/>
    <mergeCell ref="L147:N147"/>
    <mergeCell ref="O147:Q147"/>
    <mergeCell ref="R147:T147"/>
    <mergeCell ref="R134:T134"/>
    <mergeCell ref="C121:E121"/>
    <mergeCell ref="F121:H121"/>
    <mergeCell ref="I121:K121"/>
    <mergeCell ref="L121:N121"/>
    <mergeCell ref="O121:Q121"/>
    <mergeCell ref="R121:T121"/>
    <mergeCell ref="U121:W121"/>
    <mergeCell ref="X121:Z121"/>
    <mergeCell ref="A123:A129"/>
    <mergeCell ref="R108:T108"/>
    <mergeCell ref="A110:A116"/>
    <mergeCell ref="C120:H120"/>
    <mergeCell ref="I120:N120"/>
    <mergeCell ref="O120:T120"/>
    <mergeCell ref="A1:Z3"/>
    <mergeCell ref="C107:H107"/>
    <mergeCell ref="I107:N107"/>
    <mergeCell ref="O107:T107"/>
    <mergeCell ref="C108:E108"/>
    <mergeCell ref="F108:H108"/>
    <mergeCell ref="I108:K108"/>
    <mergeCell ref="L108:N108"/>
    <mergeCell ref="O108:Q108"/>
    <mergeCell ref="S90:U90"/>
    <mergeCell ref="S78:U78"/>
    <mergeCell ref="D89:I89"/>
    <mergeCell ref="J89:O89"/>
    <mergeCell ref="P89:U89"/>
    <mergeCell ref="D90:F90"/>
    <mergeCell ref="G90:I90"/>
    <mergeCell ref="J90:L90"/>
    <mergeCell ref="U120:Z120"/>
    <mergeCell ref="M90:O90"/>
    <mergeCell ref="P90:R90"/>
    <mergeCell ref="S66:U66"/>
    <mergeCell ref="D77:I77"/>
    <mergeCell ref="J77:O77"/>
    <mergeCell ref="P77:U77"/>
    <mergeCell ref="D78:F78"/>
    <mergeCell ref="G78:I78"/>
    <mergeCell ref="J78:L78"/>
    <mergeCell ref="M78:O78"/>
    <mergeCell ref="P78:R78"/>
    <mergeCell ref="D65:I65"/>
    <mergeCell ref="J65:O65"/>
    <mergeCell ref="P65:U65"/>
    <mergeCell ref="D66:F66"/>
    <mergeCell ref="G66:I66"/>
    <mergeCell ref="J66:L66"/>
    <mergeCell ref="M66:O66"/>
    <mergeCell ref="P66:R66"/>
    <mergeCell ref="D53:I53"/>
    <mergeCell ref="J53:O53"/>
    <mergeCell ref="P53:U53"/>
    <mergeCell ref="D54:F54"/>
    <mergeCell ref="G54:I54"/>
    <mergeCell ref="J54:L54"/>
    <mergeCell ref="M54:O54"/>
    <mergeCell ref="P54:R54"/>
    <mergeCell ref="S54:U54"/>
    <mergeCell ref="S30:U30"/>
    <mergeCell ref="D41:I41"/>
    <mergeCell ref="J41:O41"/>
    <mergeCell ref="P41:U41"/>
    <mergeCell ref="D42:F42"/>
    <mergeCell ref="G42:I42"/>
    <mergeCell ref="J42:L42"/>
    <mergeCell ref="M42:O42"/>
    <mergeCell ref="P42:R42"/>
    <mergeCell ref="D30:F30"/>
    <mergeCell ref="G30:I30"/>
    <mergeCell ref="J30:L30"/>
    <mergeCell ref="M30:O30"/>
    <mergeCell ref="P30:R30"/>
    <mergeCell ref="S42:U42"/>
    <mergeCell ref="V18:X18"/>
    <mergeCell ref="Y18:AA18"/>
    <mergeCell ref="D29:I29"/>
    <mergeCell ref="J29:O29"/>
    <mergeCell ref="P29:U29"/>
    <mergeCell ref="D17:I17"/>
    <mergeCell ref="J17:O17"/>
    <mergeCell ref="P17:U17"/>
    <mergeCell ref="V17:AA17"/>
    <mergeCell ref="D18:F18"/>
    <mergeCell ref="G18:I18"/>
    <mergeCell ref="J18:L18"/>
    <mergeCell ref="M18:O18"/>
    <mergeCell ref="P18:R18"/>
    <mergeCell ref="S18:U18"/>
    <mergeCell ref="D5:I5"/>
    <mergeCell ref="J5:O5"/>
    <mergeCell ref="P5:U5"/>
    <mergeCell ref="D6:F6"/>
    <mergeCell ref="G6:I6"/>
    <mergeCell ref="J6:L6"/>
    <mergeCell ref="M6:O6"/>
    <mergeCell ref="P6:R6"/>
    <mergeCell ref="S6:U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M18" sqref="M18"/>
    </sheetView>
  </sheetViews>
  <sheetFormatPr defaultColWidth="11.5703125" defaultRowHeight="15" outlineLevelRow="2" x14ac:dyDescent="0.25"/>
  <sheetData>
    <row r="1" spans="1:10" x14ac:dyDescent="0.25">
      <c r="A1" t="s">
        <v>90</v>
      </c>
    </row>
    <row r="3" spans="1:10" ht="15" customHeight="1" x14ac:dyDescent="0.25">
      <c r="A3" s="457" t="s">
        <v>85</v>
      </c>
      <c r="B3" s="457"/>
      <c r="C3" s="457"/>
      <c r="D3" s="457"/>
      <c r="E3" s="457"/>
      <c r="F3" s="457"/>
      <c r="G3" s="457"/>
      <c r="H3" s="457"/>
      <c r="I3" s="457"/>
      <c r="J3" s="457"/>
    </row>
    <row r="4" spans="1:10" ht="15" customHeight="1" x14ac:dyDescent="0.25">
      <c r="A4" s="457"/>
      <c r="B4" s="457"/>
      <c r="C4" s="457"/>
      <c r="D4" s="457"/>
      <c r="E4" s="457"/>
      <c r="F4" s="457"/>
      <c r="G4" s="457"/>
      <c r="H4" s="457"/>
      <c r="I4" s="457"/>
      <c r="J4" s="457"/>
    </row>
    <row r="5" spans="1:10" outlineLevel="1" x14ac:dyDescent="0.25">
      <c r="A5" s="456" t="s">
        <v>82</v>
      </c>
      <c r="B5" s="456"/>
      <c r="C5" s="456"/>
      <c r="D5" s="456"/>
      <c r="E5" s="456"/>
      <c r="F5" s="456"/>
      <c r="G5" s="456"/>
      <c r="H5" s="456"/>
      <c r="I5" s="456"/>
      <c r="J5" s="456"/>
    </row>
    <row r="6" spans="1:10" outlineLevel="1" x14ac:dyDescent="0.25">
      <c r="A6" s="456"/>
      <c r="B6" s="456"/>
      <c r="C6" s="456"/>
      <c r="D6" s="456"/>
      <c r="E6" s="456"/>
      <c r="F6" s="456"/>
      <c r="G6" s="456"/>
      <c r="H6" s="456"/>
      <c r="I6" s="456"/>
      <c r="J6" s="456"/>
    </row>
    <row r="7" spans="1:10" outlineLevel="2" x14ac:dyDescent="0.25">
      <c r="A7" s="458" t="s">
        <v>80</v>
      </c>
      <c r="B7" s="459"/>
      <c r="C7" s="459"/>
      <c r="D7" s="460"/>
      <c r="E7" s="372"/>
      <c r="F7" s="372"/>
      <c r="G7" s="458" t="s">
        <v>81</v>
      </c>
      <c r="H7" s="459"/>
      <c r="I7" s="459"/>
      <c r="J7" s="460"/>
    </row>
    <row r="8" spans="1:10" outlineLevel="2" x14ac:dyDescent="0.25">
      <c r="A8" s="135"/>
      <c r="B8" s="136">
        <v>0</v>
      </c>
      <c r="C8" s="136">
        <v>24</v>
      </c>
      <c r="D8" s="136">
        <v>48</v>
      </c>
      <c r="E8" s="372"/>
      <c r="F8" s="372"/>
      <c r="G8" s="135"/>
      <c r="H8" s="136">
        <v>0</v>
      </c>
      <c r="I8" s="136">
        <v>24</v>
      </c>
      <c r="J8" s="136">
        <v>48</v>
      </c>
    </row>
    <row r="9" spans="1:10" outlineLevel="2" x14ac:dyDescent="0.25">
      <c r="A9" s="373" t="s">
        <v>73</v>
      </c>
      <c r="B9" s="373">
        <v>646250</v>
      </c>
      <c r="C9" s="137">
        <v>619260.41666666663</v>
      </c>
      <c r="D9" s="137">
        <v>577718.75</v>
      </c>
      <c r="E9" s="372"/>
      <c r="F9" s="372"/>
      <c r="G9" s="373" t="s">
        <v>73</v>
      </c>
      <c r="H9" s="373">
        <v>100</v>
      </c>
      <c r="I9" s="137">
        <v>95.823662153449391</v>
      </c>
      <c r="J9" s="137">
        <v>89.395551257253388</v>
      </c>
    </row>
    <row r="10" spans="1:10" outlineLevel="2" x14ac:dyDescent="0.25">
      <c r="A10" s="373" t="s">
        <v>74</v>
      </c>
      <c r="B10" s="137">
        <v>603958.33333333337</v>
      </c>
      <c r="C10" s="137">
        <v>398875</v>
      </c>
      <c r="D10" s="137">
        <v>358364.58333333331</v>
      </c>
      <c r="E10" s="372"/>
      <c r="F10" s="372"/>
      <c r="G10" s="373" t="s">
        <v>74</v>
      </c>
      <c r="H10" s="137">
        <v>100</v>
      </c>
      <c r="I10" s="137">
        <v>66.043463263194198</v>
      </c>
      <c r="J10" s="137">
        <v>59.335977923421858</v>
      </c>
    </row>
    <row r="11" spans="1:10" outlineLevel="1" x14ac:dyDescent="0.25">
      <c r="A11" s="372"/>
      <c r="B11" s="372"/>
      <c r="C11" s="372"/>
      <c r="D11" s="372"/>
      <c r="E11" s="372"/>
      <c r="F11" s="372"/>
      <c r="G11" s="372"/>
      <c r="H11" s="372"/>
      <c r="I11" s="372"/>
      <c r="J11" s="372"/>
    </row>
    <row r="12" spans="1:10" outlineLevel="1" x14ac:dyDescent="0.25">
      <c r="A12" s="456" t="s">
        <v>83</v>
      </c>
      <c r="B12" s="456"/>
      <c r="C12" s="456"/>
      <c r="D12" s="456"/>
      <c r="E12" s="456"/>
      <c r="F12" s="456"/>
      <c r="G12" s="456"/>
      <c r="H12" s="456"/>
      <c r="I12" s="456"/>
      <c r="J12" s="456"/>
    </row>
    <row r="13" spans="1:10" outlineLevel="1" x14ac:dyDescent="0.25">
      <c r="A13" s="456"/>
      <c r="B13" s="456"/>
      <c r="C13" s="456"/>
      <c r="D13" s="456"/>
      <c r="E13" s="456"/>
      <c r="F13" s="456"/>
      <c r="G13" s="456"/>
      <c r="H13" s="456"/>
      <c r="I13" s="456"/>
      <c r="J13" s="456"/>
    </row>
    <row r="14" spans="1:10" outlineLevel="2" x14ac:dyDescent="0.25">
      <c r="A14" s="458" t="s">
        <v>80</v>
      </c>
      <c r="B14" s="459"/>
      <c r="C14" s="459"/>
      <c r="D14" s="460"/>
      <c r="E14" s="372"/>
      <c r="F14" s="372"/>
      <c r="G14" s="458" t="s">
        <v>81</v>
      </c>
      <c r="H14" s="459"/>
      <c r="I14" s="459"/>
      <c r="J14" s="460"/>
    </row>
    <row r="15" spans="1:10" outlineLevel="2" x14ac:dyDescent="0.25">
      <c r="A15" s="135"/>
      <c r="B15" s="136">
        <v>0</v>
      </c>
      <c r="C15" s="136">
        <v>24</v>
      </c>
      <c r="D15" s="136">
        <v>48</v>
      </c>
      <c r="E15" s="372"/>
      <c r="F15" s="372"/>
      <c r="G15" s="135"/>
      <c r="H15" s="136">
        <v>0</v>
      </c>
      <c r="I15" s="136">
        <v>24</v>
      </c>
      <c r="J15" s="136">
        <v>48</v>
      </c>
    </row>
    <row r="16" spans="1:10" outlineLevel="2" x14ac:dyDescent="0.25">
      <c r="A16" s="373" t="s">
        <v>73</v>
      </c>
      <c r="B16" s="137">
        <v>964583.33333333326</v>
      </c>
      <c r="C16" s="137">
        <v>706417.96875</v>
      </c>
      <c r="D16" s="137">
        <v>627000</v>
      </c>
      <c r="E16" s="372"/>
      <c r="F16" s="372"/>
      <c r="G16" s="373" t="s">
        <v>73</v>
      </c>
      <c r="H16" s="373">
        <v>100</v>
      </c>
      <c r="I16" s="137">
        <v>73.235556155507567</v>
      </c>
      <c r="J16" s="137">
        <v>65.002159827213831</v>
      </c>
    </row>
    <row r="17" spans="1:10" outlineLevel="2" x14ac:dyDescent="0.25">
      <c r="A17" s="373" t="s">
        <v>74</v>
      </c>
      <c r="B17" s="137">
        <v>868125</v>
      </c>
      <c r="C17" s="137">
        <v>641604.16666666663</v>
      </c>
      <c r="D17" s="137">
        <v>590062.5</v>
      </c>
      <c r="E17" s="372"/>
      <c r="F17" s="372"/>
      <c r="G17" s="373" t="s">
        <v>74</v>
      </c>
      <c r="H17" s="137">
        <v>100</v>
      </c>
      <c r="I17" s="137">
        <v>73.906887449004074</v>
      </c>
      <c r="J17" s="137">
        <v>67.969762419006486</v>
      </c>
    </row>
    <row r="18" spans="1:10" outlineLevel="1" x14ac:dyDescent="0.25">
      <c r="A18" s="372"/>
      <c r="B18" s="372"/>
      <c r="C18" s="372"/>
      <c r="D18" s="372"/>
      <c r="E18" s="372"/>
      <c r="F18" s="372"/>
      <c r="G18" s="372"/>
      <c r="H18" s="372"/>
      <c r="I18" s="372"/>
      <c r="J18" s="372"/>
    </row>
    <row r="19" spans="1:10" outlineLevel="1" x14ac:dyDescent="0.25">
      <c r="A19" s="456" t="s">
        <v>84</v>
      </c>
      <c r="B19" s="456"/>
      <c r="C19" s="456"/>
      <c r="D19" s="456"/>
      <c r="E19" s="456"/>
      <c r="F19" s="456"/>
      <c r="G19" s="456"/>
      <c r="H19" s="456"/>
      <c r="I19" s="456"/>
      <c r="J19" s="456"/>
    </row>
    <row r="20" spans="1:10" outlineLevel="1" x14ac:dyDescent="0.25">
      <c r="A20" s="456"/>
      <c r="B20" s="456"/>
      <c r="C20" s="456"/>
      <c r="D20" s="456"/>
      <c r="E20" s="456"/>
      <c r="F20" s="456"/>
      <c r="G20" s="456"/>
      <c r="H20" s="456"/>
      <c r="I20" s="456"/>
      <c r="J20" s="456"/>
    </row>
    <row r="21" spans="1:10" outlineLevel="2" x14ac:dyDescent="0.25">
      <c r="A21" s="458" t="s">
        <v>80</v>
      </c>
      <c r="B21" s="459"/>
      <c r="C21" s="459"/>
      <c r="D21" s="460"/>
      <c r="E21" s="372"/>
      <c r="F21" s="372"/>
      <c r="G21" s="458" t="s">
        <v>81</v>
      </c>
      <c r="H21" s="459"/>
      <c r="I21" s="459"/>
      <c r="J21" s="460"/>
    </row>
    <row r="22" spans="1:10" outlineLevel="2" x14ac:dyDescent="0.25">
      <c r="A22" s="135"/>
      <c r="B22" s="136">
        <v>0</v>
      </c>
      <c r="C22" s="136">
        <v>24</v>
      </c>
      <c r="D22" s="136">
        <v>48</v>
      </c>
      <c r="E22" s="372"/>
      <c r="F22" s="372"/>
      <c r="G22" s="135"/>
      <c r="H22" s="136">
        <v>0</v>
      </c>
      <c r="I22" s="136">
        <v>24</v>
      </c>
      <c r="J22" s="136">
        <v>48</v>
      </c>
    </row>
    <row r="23" spans="1:10" outlineLevel="2" x14ac:dyDescent="0.25">
      <c r="A23" s="373" t="s">
        <v>73</v>
      </c>
      <c r="B23" s="137">
        <v>516225</v>
      </c>
      <c r="C23" s="137">
        <v>388695.20470727846</v>
      </c>
      <c r="D23" s="137">
        <v>375570.02373417717</v>
      </c>
      <c r="E23" s="372"/>
      <c r="F23" s="372"/>
      <c r="G23" s="373" t="s">
        <v>73</v>
      </c>
      <c r="H23" s="373">
        <v>100</v>
      </c>
      <c r="I23" s="137">
        <v>75.295695618631115</v>
      </c>
      <c r="J23" s="137">
        <v>72.75316455696202</v>
      </c>
    </row>
    <row r="24" spans="1:10" outlineLevel="2" x14ac:dyDescent="0.25">
      <c r="A24" s="373" t="s">
        <v>74</v>
      </c>
      <c r="B24" s="137">
        <v>809375</v>
      </c>
      <c r="C24" s="137">
        <v>755625</v>
      </c>
      <c r="D24" s="137">
        <v>540708.33333333337</v>
      </c>
      <c r="E24" s="372"/>
      <c r="F24" s="372"/>
      <c r="G24" s="373" t="s">
        <v>74</v>
      </c>
      <c r="H24" s="137">
        <v>100</v>
      </c>
      <c r="I24" s="137">
        <v>93.359073359073363</v>
      </c>
      <c r="J24" s="137">
        <v>66.805662805662806</v>
      </c>
    </row>
    <row r="25" spans="1:10" outlineLevel="1" x14ac:dyDescent="0.25">
      <c r="A25" s="372"/>
      <c r="B25" s="372"/>
      <c r="C25" s="372"/>
      <c r="D25" s="372"/>
      <c r="E25" s="372"/>
      <c r="F25" s="372"/>
      <c r="G25" s="372"/>
      <c r="H25" s="372"/>
      <c r="I25" s="372"/>
      <c r="J25" s="372"/>
    </row>
    <row r="26" spans="1:10" outlineLevel="1" x14ac:dyDescent="0.25">
      <c r="A26" s="456" t="s">
        <v>91</v>
      </c>
      <c r="B26" s="456"/>
      <c r="C26" s="456"/>
      <c r="D26" s="456"/>
      <c r="E26" s="456"/>
      <c r="F26" s="456"/>
      <c r="G26" s="456"/>
      <c r="H26" s="456"/>
      <c r="I26" s="456"/>
      <c r="J26" s="456"/>
    </row>
    <row r="27" spans="1:10" outlineLevel="1" x14ac:dyDescent="0.25">
      <c r="A27" s="456"/>
      <c r="B27" s="456"/>
      <c r="C27" s="456"/>
      <c r="D27" s="456"/>
      <c r="E27" s="456"/>
      <c r="F27" s="456"/>
      <c r="G27" s="456"/>
      <c r="H27" s="456"/>
      <c r="I27" s="456"/>
      <c r="J27" s="456"/>
    </row>
    <row r="28" spans="1:10" outlineLevel="2" x14ac:dyDescent="0.25">
      <c r="A28" s="458" t="s">
        <v>80</v>
      </c>
      <c r="B28" s="459"/>
      <c r="C28" s="459"/>
      <c r="D28" s="460"/>
      <c r="E28" s="372"/>
      <c r="F28" s="372"/>
      <c r="G28" s="458" t="s">
        <v>81</v>
      </c>
      <c r="H28" s="459"/>
      <c r="I28" s="459"/>
      <c r="J28" s="460"/>
    </row>
    <row r="29" spans="1:10" outlineLevel="2" x14ac:dyDescent="0.25">
      <c r="A29" s="135"/>
      <c r="B29" s="136">
        <v>0</v>
      </c>
      <c r="C29" s="136">
        <v>24</v>
      </c>
      <c r="D29" s="136">
        <v>48</v>
      </c>
      <c r="E29" s="372"/>
      <c r="F29" s="372"/>
      <c r="G29" s="135"/>
      <c r="H29" s="136">
        <v>0</v>
      </c>
      <c r="I29" s="136">
        <v>24</v>
      </c>
      <c r="J29" s="136">
        <v>48</v>
      </c>
    </row>
    <row r="30" spans="1:10" outlineLevel="2" x14ac:dyDescent="0.25">
      <c r="A30" s="373" t="s">
        <v>73</v>
      </c>
      <c r="B30" s="137">
        <v>543888.88888888888</v>
      </c>
      <c r="C30" s="137">
        <v>493458.33333333331</v>
      </c>
      <c r="D30" s="137">
        <v>405333.33333333331</v>
      </c>
      <c r="E30" s="372"/>
      <c r="F30" s="372"/>
      <c r="G30" s="373" t="s">
        <v>73</v>
      </c>
      <c r="H30" s="373">
        <v>100</v>
      </c>
      <c r="I30" s="137">
        <v>100.81115699823138</v>
      </c>
      <c r="J30" s="137">
        <v>56.096343428675816</v>
      </c>
    </row>
    <row r="31" spans="1:10" outlineLevel="2" x14ac:dyDescent="0.25">
      <c r="A31" s="373" t="s">
        <v>74</v>
      </c>
      <c r="B31" s="137">
        <v>565000</v>
      </c>
      <c r="C31" s="137">
        <v>494812.5</v>
      </c>
      <c r="D31" s="137">
        <v>376562.5</v>
      </c>
      <c r="E31" s="372"/>
      <c r="F31" s="372"/>
      <c r="G31" s="373" t="s">
        <v>74</v>
      </c>
      <c r="H31" s="137">
        <v>100</v>
      </c>
      <c r="I31" s="137">
        <v>71.844525127747431</v>
      </c>
      <c r="J31" s="137">
        <v>68.228084265143281</v>
      </c>
    </row>
    <row r="32" spans="1:10" outlineLevel="1" x14ac:dyDescent="0.25">
      <c r="A32" s="374"/>
      <c r="B32" s="372"/>
      <c r="C32" s="372"/>
      <c r="D32" s="372"/>
      <c r="E32" s="372"/>
      <c r="F32" s="372"/>
      <c r="G32" s="372"/>
      <c r="H32" s="372"/>
      <c r="I32" s="372"/>
      <c r="J32" s="372"/>
    </row>
    <row r="33" spans="1:1" outlineLevel="1" x14ac:dyDescent="0.25">
      <c r="A33" s="138"/>
    </row>
  </sheetData>
  <mergeCells count="13">
    <mergeCell ref="A21:D21"/>
    <mergeCell ref="G21:J21"/>
    <mergeCell ref="A26:J27"/>
    <mergeCell ref="A28:D28"/>
    <mergeCell ref="G28:J28"/>
    <mergeCell ref="A19:J20"/>
    <mergeCell ref="A3:J4"/>
    <mergeCell ref="A5:J6"/>
    <mergeCell ref="A7:D7"/>
    <mergeCell ref="G7:J7"/>
    <mergeCell ref="A12:J13"/>
    <mergeCell ref="A14:D14"/>
    <mergeCell ref="G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5</vt:i4>
      </vt:variant>
    </vt:vector>
  </HeadingPairs>
  <TitlesOfParts>
    <vt:vector size="5" baseType="lpstr">
      <vt:lpstr>Metabolitos medio</vt:lpstr>
      <vt:lpstr>Resumen metabolitos medio</vt:lpstr>
      <vt:lpstr>Tabla metabolitos medio</vt:lpstr>
      <vt:lpstr>Expresiones génica adipocitos  </vt:lpstr>
      <vt:lpstr>Viabilidad adipocitos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Floriana</dc:creator>
  <cp:lastModifiedBy>Montserrat Aguasca Sole</cp:lastModifiedBy>
  <dcterms:created xsi:type="dcterms:W3CDTF">2017-03-04T16:58:19Z</dcterms:created>
  <dcterms:modified xsi:type="dcterms:W3CDTF">2018-01-29T12:48:30Z</dcterms:modified>
</cp:coreProperties>
</file>